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80" windowHeight="10365" activeTab="3"/>
  </bookViews>
  <sheets>
    <sheet name="2011" sheetId="1" r:id="rId1"/>
    <sheet name="2012" sheetId="2" r:id="rId2"/>
    <sheet name="2013" sheetId="3" r:id="rId3"/>
    <sheet name="I alt 2011-2013" sheetId="4" r:id="rId4"/>
  </sheets>
  <calcPr calcId="145621"/>
</workbook>
</file>

<file path=xl/calcChain.xml><?xml version="1.0" encoding="utf-8"?>
<calcChain xmlns="http://schemas.openxmlformats.org/spreadsheetml/2006/main">
  <c r="F65" i="4" l="1"/>
  <c r="F64" i="4"/>
  <c r="F62" i="4"/>
  <c r="F60" i="4"/>
  <c r="F51" i="4"/>
  <c r="F48" i="4"/>
  <c r="F46" i="4"/>
  <c r="F41" i="4"/>
  <c r="F38" i="4"/>
  <c r="F29" i="4"/>
  <c r="F15" i="4"/>
  <c r="F9" i="4"/>
  <c r="F7" i="4"/>
  <c r="E65" i="4"/>
  <c r="D65" i="4"/>
  <c r="C65" i="4"/>
  <c r="F29" i="1" l="1"/>
</calcChain>
</file>

<file path=xl/sharedStrings.xml><?xml version="1.0" encoding="utf-8"?>
<sst xmlns="http://schemas.openxmlformats.org/spreadsheetml/2006/main" count="271" uniqueCount="174">
  <si>
    <t>Oversigt over indkomne ansøgning til udviklingspuljen i 2011</t>
  </si>
  <si>
    <t>dok.nr.</t>
  </si>
  <si>
    <t>Ansøger:</t>
  </si>
  <si>
    <t>Emne:</t>
  </si>
  <si>
    <t>Beløb</t>
  </si>
  <si>
    <t>Helle Hallen</t>
  </si>
  <si>
    <t>Tag på hal 2 - ex. moms?</t>
  </si>
  <si>
    <t>"udligningstanke" i svømmehallens kælder - ex. moms</t>
  </si>
  <si>
    <t>Sund aktiv ferielejr for skolebørn i uge 1, 2012 - alternativ 1</t>
  </si>
  <si>
    <t>Sund aktiv ferielejr for skolebørn i uge 1, 2012 - alternativ 2</t>
  </si>
  <si>
    <t>Sund aktiv ferielejr for skolebørn i uge 1, 2012  - alternativ 3</t>
  </si>
  <si>
    <t>Indefodbold i uge 42, 2011 - underskud i 2011</t>
  </si>
  <si>
    <t>Markedsundersøgelse kostvaner og ønsker til sund kost</t>
  </si>
  <si>
    <t>Lørdagsaction for unge 13-17 årige i samarbejde med DGI, 
foreninger og ungdomsskolen</t>
  </si>
  <si>
    <t>Skovlund-An-
sager Hallen</t>
  </si>
  <si>
    <t>Smart Board-udstyr - incl. moms?</t>
  </si>
  <si>
    <t>Bevilget</t>
  </si>
  <si>
    <t>Skovlund-Ansager Hallen</t>
  </si>
  <si>
    <t>Nyt musikanlæg incl. mikrofon - incl. moms?</t>
  </si>
  <si>
    <t>30 stk. træningsmåtter - incl. moms?</t>
  </si>
  <si>
    <t>Investering i salatbar - incl. moms?</t>
  </si>
  <si>
    <t>4-5 ekstra in-door spinningcykler til hallens 
kommercielle motionscenter</t>
  </si>
  <si>
    <t>Uddannelse af det kommercielle motionscenters 
ZUMBA instruktør</t>
  </si>
  <si>
    <t>1031985/
1031991</t>
  </si>
  <si>
    <t>IFV</t>
  </si>
  <si>
    <t>75 timers indoor bike/motionsrum med instruktør i 
ForeningsFitness - aktivitet i foreningsregi</t>
  </si>
  <si>
    <t xml:space="preserve">3 måneders bowlingturnering for alle SFO'er i Varde by </t>
  </si>
  <si>
    <t>Sund frokost, aktiviteter i samarbejde med lokale foreninger 
og lektiecafe 2 eftermiddage ugl. 1/1-30.4.2012</t>
  </si>
  <si>
    <t>Hodde-Ti-
strup Hallen</t>
  </si>
  <si>
    <t>Nye tiltag: Musik/bevægelse, temadage, 
syng dig glad, foredrag m.v.</t>
  </si>
  <si>
    <t>Hodde-Tistrup Hallen</t>
  </si>
  <si>
    <t>Sundhedsinitiativer: foredrag</t>
  </si>
  <si>
    <t>Ernæringsrigtig kost: røremaskine, 
digital ovn, mask.til smooties m.v.</t>
  </si>
  <si>
    <t>Egenbetaling</t>
  </si>
  <si>
    <t>Blåvandshuk 
Idrætscenter</t>
  </si>
  <si>
    <t>Tilskud til redskabsrum til gymnastikredskaber ved nyt 
springanlæg - ex. moms?</t>
  </si>
  <si>
    <t>Flytbar skillevæg til adskillelse af springanlæg og 
hal 2 - ex. moms</t>
  </si>
  <si>
    <t>Ølgod 
Hallerne</t>
  </si>
  <si>
    <t>Indendørs træningsfaciliteter til golftræning - ex. moms</t>
  </si>
  <si>
    <t>Ølgod Hallerne</t>
  </si>
  <si>
    <t>Kølefaciliteter til cafeteriemad - ex. moms</t>
  </si>
  <si>
    <t>Form &amp; Fritid 
Nr. Nebel</t>
  </si>
  <si>
    <t>VarioCooking Center og kombiovn + tilbehør</t>
  </si>
  <si>
    <t>For alle bevillinger gælder det, at der kun ydes tilskud til dokumenterede udgifter til projektet. Der ydes ikke tilskud til moms, som senere kan afløftes.</t>
  </si>
  <si>
    <t>Oversigt over indkomne ansøgning til udviklingspuljen i 2012</t>
  </si>
  <si>
    <t>Dok.nr.</t>
  </si>
  <si>
    <t>Beslutning</t>
  </si>
  <si>
    <t>Blåvandshuk</t>
  </si>
  <si>
    <t>Etablering af handicapvenlige adgangsforhold til haller samt skydebane og billardlokale</t>
  </si>
  <si>
    <t>Idrætscenter</t>
  </si>
  <si>
    <t>i kælderen</t>
  </si>
  <si>
    <t>Form&amp;Fritid</t>
  </si>
  <si>
    <t xml:space="preserve">1 stk. disk med rullejalousi. Kan anvendes til "tag selv salatbar" </t>
  </si>
  <si>
    <t>1 stk. energi venligt Gram Compact køleskab til opbevaring af bl.a. frugt &amp; grønt</t>
  </si>
  <si>
    <t xml:space="preserve">1 stk. energi venligt Gram Compact fryseskab til opbevaring af div.grovbrød til sandwich </t>
  </si>
  <si>
    <t>1a Saftmaskine med ren frugtsaft (Rynkeby)</t>
  </si>
  <si>
    <t>1b Ekstra Kølekapacitet til frisk frugt og grønt</t>
  </si>
  <si>
    <t>2a Etablering af sundhedsklinik</t>
  </si>
  <si>
    <t>2b Sundheds- og "folkewellness" for svage befolkningsgrupper</t>
  </si>
  <si>
    <t>3a Gymnastikredskaber der giver nye hold</t>
  </si>
  <si>
    <t>3b "Ung lørdag" 2. rate (2 forløb)</t>
  </si>
  <si>
    <t>3c Ferielejr og feriecamp for skolebørn i uge 42</t>
  </si>
  <si>
    <t>3d Aktivitetsdage for børnehaver</t>
  </si>
  <si>
    <t>3e Redskaber til ny vandpoloafdeling i Helle Svømmeklub</t>
  </si>
  <si>
    <t>3f Rekvisitter til nye livredderkurser</t>
  </si>
  <si>
    <t>4a Sovesale med køjesenge</t>
  </si>
  <si>
    <t>4b Rumdelere til mere fleksible lokaler (10 stk.)</t>
  </si>
  <si>
    <t>4c Hjemmeside med booking-modul</t>
  </si>
  <si>
    <t>Hodde-</t>
  </si>
  <si>
    <t>Opstart af Crossfit - indkøb af ketteiballs, medicinbolde, smedehamre, parkur rails</t>
  </si>
  <si>
    <t>Tistrup</t>
  </si>
  <si>
    <t>1 blæstkøler og 1 stort køleskab - excl. moms</t>
  </si>
  <si>
    <t>Hallen</t>
  </si>
  <si>
    <t>Træning af personalet i cafeen (kursus)</t>
  </si>
  <si>
    <t>Skovlund-</t>
  </si>
  <si>
    <t xml:space="preserve">Metalskåle incl låg samt køle-/varde kasser til opbevaring af færdigproduceret mad </t>
  </si>
  <si>
    <t>Ansager</t>
  </si>
  <si>
    <t>Kombiovn og 3-4 rustfrie kurve til ovnen</t>
  </si>
  <si>
    <t>Laminat bordplade udskiftes med en stålbordplade</t>
  </si>
  <si>
    <t>Etablering af udendørs skate område med fast underlag samt materialer til rampen</t>
  </si>
  <si>
    <t>Honorar til foredragsholder omkring Sund Motion samt Sund Daglig Kost</t>
  </si>
  <si>
    <t>Janderup S.</t>
  </si>
  <si>
    <t>Indkøb af tidssvarende udstyr og rekvisitter til udvikling af parkour gymnastikken</t>
  </si>
  <si>
    <t>Aktivitetsh.</t>
  </si>
  <si>
    <t>Horne</t>
  </si>
  <si>
    <t>Udgifter til frugt/hrønt og vand til ungdomsholdene i resten af 2012</t>
  </si>
  <si>
    <t>Idrætspark</t>
  </si>
  <si>
    <t>Ny ovn til erstatning af frituregryden</t>
  </si>
  <si>
    <t>Indkøb af grøntsagshakker</t>
  </si>
  <si>
    <t>Indkøb af aktivitetsmur</t>
  </si>
  <si>
    <t>Sportwall</t>
  </si>
  <si>
    <t>Varde</t>
  </si>
  <si>
    <t>Opstarts- og igangsætningsbeløb  til projekt for elever i 4.-7. klasse med særlig vægt på</t>
  </si>
  <si>
    <t>Fritidscenter</t>
  </si>
  <si>
    <t>foreningsløse og idrætsusikre elever</t>
  </si>
  <si>
    <t>Billum</t>
  </si>
  <si>
    <t>2 stk MOM-S friturefri ovne</t>
  </si>
  <si>
    <t>pomfritvarmer</t>
  </si>
  <si>
    <t>Outrup Kultur</t>
  </si>
  <si>
    <t xml:space="preserve">Størst mulig tilskud til en ombygning af cafeteriet. Samlet pris skønnes til 600.000 kr. </t>
  </si>
  <si>
    <t>???</t>
  </si>
  <si>
    <t>&amp; Idrætscent.</t>
  </si>
  <si>
    <t>Friturekogere udskiftes til mere fedtfattig pomme frites ovn ved navn RoFry</t>
  </si>
  <si>
    <t>I alt excl. moms</t>
  </si>
  <si>
    <t>I alt budget incl. moms</t>
  </si>
  <si>
    <t>Restbeløbet bruges til opsærning af aktivitetsmur i Horne. Restbeløb til Frontløberprojektet, køb af konsulentbistand ved Maria Ladegaard</t>
  </si>
  <si>
    <t>Oversigt over indkomne ansøgning til udviklingspuljen i 2013</t>
  </si>
  <si>
    <t>søgt</t>
  </si>
  <si>
    <t>godkendt</t>
  </si>
  <si>
    <t>16450-13</t>
  </si>
  <si>
    <t>Nyt lydanlæg til 125.000 kr, hvoraf der søges om tilskud på 75.000 kr.</t>
  </si>
  <si>
    <t>19948-13</t>
  </si>
  <si>
    <t>Form &amp; Fritid</t>
  </si>
  <si>
    <t xml:space="preserve">Rustfri stålbord                                                                      </t>
  </si>
  <si>
    <t>Nørre Nebel</t>
  </si>
  <si>
    <t>Energivenlig Hobart opvaskemaskine</t>
  </si>
  <si>
    <t>Emfang over opvaskemaskine</t>
  </si>
  <si>
    <t>Skyllebord ved siden af opvaskemaskine</t>
  </si>
  <si>
    <t>Forbruser bord ved siden af opvaskemaskine</t>
  </si>
  <si>
    <t>Emfang over komfur og ovn</t>
  </si>
  <si>
    <t>16912-13</t>
  </si>
  <si>
    <t>Aktivitetsdage for børnehaver (del 2)</t>
  </si>
  <si>
    <t>Maskiner til videreudvikling af centrets Scoremad - tilbud</t>
  </si>
  <si>
    <t>Materialer til aktiviteter ude og inde i lavsæsonen (forår/sommer)</t>
  </si>
  <si>
    <t>Helt nye tilbud til motionspassive via områdets erhvervsvirksomheder</t>
  </si>
  <si>
    <t>Nyt mesterskab i indendørs fodbold for skolerne i Varde Kommune</t>
  </si>
  <si>
    <t>17877-13</t>
  </si>
  <si>
    <t>Hodde-Tistrup</t>
  </si>
  <si>
    <t>Uddannelse af 2 CrossGym instruktører</t>
  </si>
  <si>
    <t>Mobilt video konference udstyr                                  incl. moms</t>
  </si>
  <si>
    <t>Ansættelse af forenings- og projektkoordinator i 41 uger 5 timer dgl.</t>
  </si>
  <si>
    <t>Kipsteger                                                                 ex. moms</t>
  </si>
  <si>
    <t>17892-13</t>
  </si>
  <si>
    <t>IFV - Varde</t>
  </si>
  <si>
    <t>Anskaffelse af nyt teknologi</t>
  </si>
  <si>
    <t>17895-13</t>
  </si>
  <si>
    <t>Partnerskab i Byens Leg</t>
  </si>
  <si>
    <t>Varde Fritidscenter, et sted man mødes</t>
  </si>
  <si>
    <t>17886-13</t>
  </si>
  <si>
    <t>Pulssystemer Suunto Fitness Solution incl. hardware</t>
  </si>
  <si>
    <t>&amp; Idrætscenter</t>
  </si>
  <si>
    <t>2 sæt minihåndboldmål incl. net</t>
  </si>
  <si>
    <t>2 stk. opblæsbare halopdelinger</t>
  </si>
  <si>
    <t>15796-13</t>
  </si>
  <si>
    <t>Nye bander i hallen                                        ex. moms 71.000</t>
  </si>
  <si>
    <t>Ansager Hallen</t>
  </si>
  <si>
    <t>Ekstra kombiovn</t>
  </si>
  <si>
    <t>Ekstra stålbordsplade</t>
  </si>
  <si>
    <t>Gryder + tilbehør, 1 rullebord samt 1 induktionsplade</t>
  </si>
  <si>
    <t>Foredragsholdere</t>
  </si>
  <si>
    <t>18807-13</t>
  </si>
  <si>
    <t>SIV</t>
  </si>
  <si>
    <t>Åbne haller</t>
  </si>
  <si>
    <t>18811-13</t>
  </si>
  <si>
    <t>Kursusaktivitet for de unge, der er ansat i hallerne</t>
  </si>
  <si>
    <t>I alt søgt om / i alt bevilget af SIV</t>
  </si>
  <si>
    <t>SIV ser gerne, at forvaltningen foretager en fornyet gennemgang</t>
  </si>
  <si>
    <t>Maksimalt bevilget, hvis de med gult markerede felter godkendes.</t>
  </si>
  <si>
    <t>I alt til rådighed excl. moms og incl. moms</t>
  </si>
  <si>
    <t>Bevilget
2013</t>
  </si>
  <si>
    <t>Bevilget
2012</t>
  </si>
  <si>
    <t>Opstarts- og igangsætningsbeløb  til projekt for elever i 4.-7. klasse med særlig vægt på foreningsløse og idrætsusikre elever</t>
  </si>
  <si>
    <t>Bevilget
2011</t>
  </si>
  <si>
    <t>Etablering handicapvenlige adgang til haller  og kælder</t>
  </si>
  <si>
    <t xml:space="preserve">1 stk. energi venligt Gram Compact fryseskab-opbevaring af div.grovbrød til sandwich </t>
  </si>
  <si>
    <t>Ernæringsrigtig kost: røremaskine, digital ovn, mask.til smooties m.v.</t>
  </si>
  <si>
    <t>I alt</t>
  </si>
  <si>
    <t xml:space="preserve">75 timers indoor bike/motionsrum med instruktør i ForeningsFitness </t>
  </si>
  <si>
    <t>Opgørelse over 3 års bevillinger fra udviklingspuljen</t>
  </si>
  <si>
    <t xml:space="preserve">Smart Board-udstyr </t>
  </si>
  <si>
    <t xml:space="preserve">Investering i salatbar </t>
  </si>
  <si>
    <t>Nye tiltag: Musik/bevægelse, temadage, syng dig glad, foredrag m.v.</t>
  </si>
  <si>
    <t>Lørdagsaction for unge 13-17 årige i samarbejde med DGI, foreninger og ungdomsskolen</t>
  </si>
  <si>
    <t>Sund frokost, aktiviteter i samarbejde med lokale foreninger  og lektiecafe 2 eftermiddage ugl. 1/1-30.4.2012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</si>
</sst>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1" fillId="0" borderId="12" xfId="1" applyBorder="1"/>
    <xf numFmtId="0" fontId="1" fillId="0" borderId="0" xfId="1"/>
    <xf numFmtId="0" fontId="1" fillId="0" borderId="2" xfId="1" applyBorder="1"/>
    <xf numFmtId="3" fontId="1" fillId="0" borderId="1" xfId="1" applyNumberFormat="1" applyBorder="1"/>
    <xf numFmtId="0" fontId="1" fillId="0" borderId="1" xfId="1" applyBorder="1"/>
    <xf numFmtId="3" fontId="1" fillId="0" borderId="6" xfId="1" applyNumberFormat="1" applyBorder="1"/>
    <xf numFmtId="0" fontId="1" fillId="0" borderId="7" xfId="1" applyBorder="1"/>
    <xf numFmtId="3" fontId="1" fillId="0" borderId="2" xfId="1" applyNumberFormat="1" applyFill="1" applyBorder="1"/>
    <xf numFmtId="3" fontId="1" fillId="0" borderId="2" xfId="1" applyNumberFormat="1" applyBorder="1"/>
    <xf numFmtId="0" fontId="1" fillId="0" borderId="2" xfId="1" applyBorder="1" applyAlignment="1">
      <alignment wrapText="1"/>
    </xf>
    <xf numFmtId="0" fontId="1" fillId="0" borderId="2" xfId="1" applyBorder="1" applyAlignment="1">
      <alignment horizontal="right" wrapText="1"/>
    </xf>
    <xf numFmtId="0" fontId="1" fillId="0" borderId="6" xfId="1" applyBorder="1"/>
    <xf numFmtId="3" fontId="1" fillId="0" borderId="7" xfId="1" applyNumberFormat="1" applyBorder="1"/>
    <xf numFmtId="0" fontId="1" fillId="0" borderId="8" xfId="1" applyBorder="1"/>
    <xf numFmtId="0" fontId="1" fillId="0" borderId="0" xfId="1" applyBorder="1"/>
    <xf numFmtId="0" fontId="1" fillId="0" borderId="3" xfId="1" applyFill="1" applyBorder="1" applyAlignment="1">
      <alignment wrapText="1"/>
    </xf>
    <xf numFmtId="0" fontId="1" fillId="0" borderId="3" xfId="1" applyFill="1" applyBorder="1"/>
    <xf numFmtId="0" fontId="1" fillId="0" borderId="9" xfId="1" applyBorder="1"/>
    <xf numFmtId="3" fontId="1" fillId="0" borderId="9" xfId="1" applyNumberFormat="1" applyBorder="1"/>
    <xf numFmtId="0" fontId="1" fillId="0" borderId="11" xfId="1" applyBorder="1"/>
    <xf numFmtId="0" fontId="1" fillId="0" borderId="13" xfId="1" applyBorder="1"/>
    <xf numFmtId="3" fontId="1" fillId="0" borderId="9" xfId="1" applyNumberFormat="1" applyBorder="1" applyAlignment="1">
      <alignment wrapText="1"/>
    </xf>
    <xf numFmtId="0" fontId="1" fillId="0" borderId="0" xfId="1"/>
    <xf numFmtId="3" fontId="1" fillId="0" borderId="0" xfId="1" applyNumberFormat="1"/>
    <xf numFmtId="3" fontId="1" fillId="0" borderId="14" xfId="1" applyNumberFormat="1" applyBorder="1"/>
    <xf numFmtId="0" fontId="1" fillId="0" borderId="7" xfId="1" applyBorder="1"/>
    <xf numFmtId="3" fontId="1" fillId="0" borderId="7" xfId="1" applyNumberFormat="1" applyBorder="1"/>
    <xf numFmtId="0" fontId="1" fillId="0" borderId="7" xfId="1" applyFill="1" applyBorder="1"/>
    <xf numFmtId="0" fontId="1" fillId="0" borderId="0" xfId="1" applyBorder="1"/>
    <xf numFmtId="0" fontId="1" fillId="0" borderId="8" xfId="1" applyBorder="1"/>
    <xf numFmtId="0" fontId="1" fillId="0" borderId="14" xfId="1" applyBorder="1"/>
    <xf numFmtId="0" fontId="1" fillId="0" borderId="0" xfId="1" applyBorder="1" applyAlignment="1">
      <alignment wrapText="1"/>
    </xf>
    <xf numFmtId="0" fontId="1" fillId="0" borderId="1" xfId="1" applyBorder="1"/>
    <xf numFmtId="0" fontId="1" fillId="0" borderId="6" xfId="1" applyBorder="1"/>
    <xf numFmtId="3" fontId="1" fillId="0" borderId="15" xfId="1" applyNumberFormat="1" applyBorder="1"/>
    <xf numFmtId="3" fontId="1" fillId="0" borderId="1" xfId="1" applyNumberFormat="1" applyBorder="1"/>
    <xf numFmtId="3" fontId="1" fillId="0" borderId="6" xfId="1" applyNumberFormat="1" applyBorder="1"/>
    <xf numFmtId="3" fontId="1" fillId="0" borderId="9" xfId="1" applyNumberFormat="1" applyBorder="1"/>
    <xf numFmtId="0" fontId="1" fillId="0" borderId="11" xfId="1" applyBorder="1"/>
    <xf numFmtId="0" fontId="1" fillId="0" borderId="12" xfId="1" applyBorder="1"/>
    <xf numFmtId="0" fontId="1" fillId="0" borderId="4" xfId="1" applyBorder="1"/>
    <xf numFmtId="0" fontId="1" fillId="0" borderId="3" xfId="1" applyFill="1" applyBorder="1" applyAlignment="1">
      <alignment wrapText="1"/>
    </xf>
    <xf numFmtId="0" fontId="1" fillId="0" borderId="0" xfId="1" applyFill="1" applyBorder="1"/>
    <xf numFmtId="0" fontId="1" fillId="0" borderId="8" xfId="1" applyFill="1" applyBorder="1"/>
    <xf numFmtId="0" fontId="1" fillId="0" borderId="14" xfId="1" applyFill="1" applyBorder="1"/>
    <xf numFmtId="0" fontId="1" fillId="0" borderId="6" xfId="1" applyBorder="1" applyAlignment="1">
      <alignment wrapText="1"/>
    </xf>
    <xf numFmtId="0" fontId="1" fillId="0" borderId="11" xfId="1" applyBorder="1" applyAlignment="1">
      <alignment wrapText="1"/>
    </xf>
    <xf numFmtId="0" fontId="1" fillId="0" borderId="12" xfId="1" applyBorder="1" applyAlignment="1">
      <alignment wrapText="1"/>
    </xf>
    <xf numFmtId="0" fontId="1" fillId="0" borderId="13" xfId="1" applyBorder="1"/>
    <xf numFmtId="0" fontId="1" fillId="0" borderId="6" xfId="1" applyFill="1" applyBorder="1" applyAlignment="1">
      <alignment wrapText="1"/>
    </xf>
    <xf numFmtId="0" fontId="1" fillId="0" borderId="7" xfId="1" applyFill="1" applyBorder="1" applyAlignment="1">
      <alignment wrapText="1"/>
    </xf>
    <xf numFmtId="0" fontId="1" fillId="0" borderId="6" xfId="1" applyFill="1" applyBorder="1"/>
    <xf numFmtId="0" fontId="1" fillId="0" borderId="1" xfId="1" applyFill="1" applyBorder="1"/>
    <xf numFmtId="0" fontId="1" fillId="0" borderId="1" xfId="1" applyFill="1" applyBorder="1" applyAlignment="1">
      <alignment wrapText="1"/>
    </xf>
    <xf numFmtId="0" fontId="1" fillId="0" borderId="15" xfId="1" applyBorder="1"/>
    <xf numFmtId="0" fontId="1" fillId="0" borderId="13" xfId="1" applyFill="1" applyBorder="1"/>
    <xf numFmtId="0" fontId="1" fillId="0" borderId="5" xfId="1" applyFill="1" applyBorder="1"/>
    <xf numFmtId="3" fontId="1" fillId="0" borderId="5" xfId="1" applyNumberFormat="1" applyBorder="1"/>
    <xf numFmtId="3" fontId="1" fillId="0" borderId="5" xfId="1" applyNumberFormat="1" applyBorder="1" applyAlignment="1">
      <alignment horizontal="right"/>
    </xf>
    <xf numFmtId="0" fontId="1" fillId="0" borderId="10" xfId="1" applyBorder="1"/>
    <xf numFmtId="0" fontId="2" fillId="0" borderId="7" xfId="1" applyFont="1" applyFill="1" applyBorder="1"/>
    <xf numFmtId="3" fontId="1" fillId="0" borderId="13" xfId="1" applyNumberFormat="1" applyBorder="1"/>
    <xf numFmtId="3" fontId="2" fillId="0" borderId="2" xfId="1" applyNumberFormat="1" applyFont="1" applyBorder="1"/>
    <xf numFmtId="0" fontId="3" fillId="0" borderId="0" xfId="1" applyFont="1"/>
    <xf numFmtId="0" fontId="1" fillId="0" borderId="2" xfId="1" applyBorder="1"/>
    <xf numFmtId="0" fontId="1" fillId="0" borderId="3" xfId="1" applyBorder="1"/>
    <xf numFmtId="3" fontId="1" fillId="0" borderId="2" xfId="1" applyNumberFormat="1" applyBorder="1"/>
    <xf numFmtId="0" fontId="1" fillId="0" borderId="1" xfId="1" applyBorder="1"/>
    <xf numFmtId="0" fontId="1" fillId="0" borderId="7" xfId="1" applyBorder="1"/>
    <xf numFmtId="0" fontId="1" fillId="0" borderId="1" xfId="1" applyFill="1" applyBorder="1"/>
    <xf numFmtId="0" fontId="1" fillId="0" borderId="6" xfId="1" applyBorder="1"/>
    <xf numFmtId="0" fontId="1" fillId="0" borderId="6" xfId="1" applyFill="1" applyBorder="1"/>
    <xf numFmtId="0" fontId="1" fillId="0" borderId="7" xfId="1" applyFill="1" applyBorder="1"/>
    <xf numFmtId="3" fontId="2" fillId="0" borderId="6" xfId="1" applyNumberFormat="1" applyFont="1" applyBorder="1"/>
    <xf numFmtId="0" fontId="1" fillId="0" borderId="1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wrapText="1"/>
    </xf>
    <xf numFmtId="0" fontId="1" fillId="0" borderId="6" xfId="1" applyFill="1" applyBorder="1" applyAlignment="1">
      <alignment wrapText="1"/>
    </xf>
    <xf numFmtId="0" fontId="1" fillId="0" borderId="7" xfId="1" applyBorder="1" applyAlignment="1">
      <alignment horizontal="left"/>
    </xf>
    <xf numFmtId="0" fontId="1" fillId="0" borderId="0" xfId="1" applyBorder="1"/>
    <xf numFmtId="0" fontId="1" fillId="0" borderId="0" xfId="1" applyFill="1" applyBorder="1"/>
    <xf numFmtId="0" fontId="1" fillId="0" borderId="0" xfId="1" applyFill="1" applyBorder="1" applyAlignment="1">
      <alignment wrapText="1"/>
    </xf>
    <xf numFmtId="3" fontId="1" fillId="0" borderId="0" xfId="1" applyNumberFormat="1" applyBorder="1"/>
    <xf numFmtId="3" fontId="1" fillId="0" borderId="0" xfId="1" applyNumberFormat="1" applyBorder="1" applyAlignment="1">
      <alignment horizontal="right"/>
    </xf>
    <xf numFmtId="3" fontId="2" fillId="0" borderId="0" xfId="1" applyNumberFormat="1" applyFont="1" applyBorder="1"/>
    <xf numFmtId="0" fontId="3" fillId="0" borderId="0" xfId="1" applyFont="1"/>
    <xf numFmtId="0" fontId="1" fillId="0" borderId="0" xfId="1"/>
    <xf numFmtId="0" fontId="2" fillId="0" borderId="10" xfId="1" applyFont="1" applyBorder="1" applyAlignment="1">
      <alignment horizontal="center"/>
    </xf>
    <xf numFmtId="3" fontId="2" fillId="0" borderId="1" xfId="1" applyNumberFormat="1" applyFont="1" applyFill="1" applyBorder="1"/>
    <xf numFmtId="3" fontId="2" fillId="0" borderId="7" xfId="1" applyNumberFormat="1" applyFont="1" applyFill="1" applyBorder="1"/>
    <xf numFmtId="3" fontId="2" fillId="0" borderId="6" xfId="1" applyNumberFormat="1" applyFont="1" applyFill="1" applyBorder="1"/>
    <xf numFmtId="3" fontId="2" fillId="0" borderId="4" xfId="1" applyNumberFormat="1" applyFont="1" applyFill="1" applyBorder="1"/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0" fontId="1" fillId="0" borderId="13" xfId="1" applyBorder="1"/>
    <xf numFmtId="3" fontId="2" fillId="0" borderId="0" xfId="1" applyNumberFormat="1" applyFont="1" applyFill="1" applyBorder="1"/>
    <xf numFmtId="0" fontId="1" fillId="0" borderId="2" xfId="1" applyFill="1" applyBorder="1"/>
    <xf numFmtId="3" fontId="2" fillId="0" borderId="2" xfId="1" applyNumberFormat="1" applyFont="1" applyBorder="1"/>
    <xf numFmtId="3" fontId="2" fillId="0" borderId="2" xfId="1" applyNumberFormat="1" applyFont="1" applyFill="1" applyBorder="1"/>
    <xf numFmtId="0" fontId="1" fillId="0" borderId="1" xfId="1" applyBorder="1" applyAlignment="1">
      <alignment wrapText="1"/>
    </xf>
    <xf numFmtId="0" fontId="1" fillId="0" borderId="6" xfId="1" applyBorder="1" applyAlignment="1"/>
    <xf numFmtId="3" fontId="0" fillId="0" borderId="0" xfId="0" applyNumberFormat="1"/>
    <xf numFmtId="3" fontId="1" fillId="0" borderId="1" xfId="1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5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1" fillId="0" borderId="4" xfId="1" applyFill="1" applyBorder="1"/>
    <xf numFmtId="0" fontId="1" fillId="0" borderId="11" xfId="1" applyFill="1" applyBorder="1"/>
    <xf numFmtId="0" fontId="1" fillId="0" borderId="12" xfId="1" applyFill="1" applyBorder="1"/>
    <xf numFmtId="0" fontId="1" fillId="0" borderId="7" xfId="1" applyBorder="1" applyAlignment="1">
      <alignment wrapText="1"/>
    </xf>
    <xf numFmtId="0" fontId="0" fillId="0" borderId="6" xfId="0" applyBorder="1"/>
    <xf numFmtId="0" fontId="0" fillId="0" borderId="1" xfId="0" applyBorder="1"/>
    <xf numFmtId="0" fontId="1" fillId="0" borderId="4" xfId="1" applyBorder="1" applyAlignment="1">
      <alignment horizontal="left"/>
    </xf>
    <xf numFmtId="0" fontId="1" fillId="0" borderId="11" xfId="1" applyBorder="1" applyAlignment="1">
      <alignment horizontal="left"/>
    </xf>
    <xf numFmtId="0" fontId="1" fillId="0" borderId="11" xfId="1" applyFill="1" applyBorder="1" applyAlignment="1">
      <alignment wrapText="1"/>
    </xf>
    <xf numFmtId="3" fontId="0" fillId="0" borderId="7" xfId="0" applyNumberFormat="1" applyBorder="1"/>
    <xf numFmtId="3" fontId="0" fillId="0" borderId="17" xfId="0" applyNumberFormat="1" applyBorder="1"/>
    <xf numFmtId="3" fontId="0" fillId="0" borderId="16" xfId="0" applyNumberFormat="1" applyBorder="1"/>
    <xf numFmtId="0" fontId="0" fillId="0" borderId="3" xfId="0" applyBorder="1"/>
    <xf numFmtId="0" fontId="0" fillId="0" borderId="9" xfId="0" applyBorder="1"/>
    <xf numFmtId="0" fontId="4" fillId="0" borderId="0" xfId="0" applyFont="1"/>
    <xf numFmtId="0" fontId="0" fillId="0" borderId="2" xfId="0" applyBorder="1"/>
    <xf numFmtId="3" fontId="5" fillId="0" borderId="1" xfId="1" applyNumberFormat="1" applyFont="1" applyFill="1" applyBorder="1"/>
    <xf numFmtId="0" fontId="5" fillId="0" borderId="6" xfId="1" applyFont="1" applyBorder="1"/>
    <xf numFmtId="0" fontId="5" fillId="0" borderId="7" xfId="1" applyFont="1" applyBorder="1"/>
    <xf numFmtId="3" fontId="5" fillId="0" borderId="8" xfId="1" applyNumberFormat="1" applyFont="1" applyBorder="1"/>
    <xf numFmtId="3" fontId="5" fillId="0" borderId="0" xfId="1" applyNumberFormat="1" applyFont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1" xfId="0" applyFont="1" applyBorder="1"/>
    <xf numFmtId="0" fontId="5" fillId="0" borderId="6" xfId="1" applyFont="1" applyFill="1" applyBorder="1" applyAlignment="1">
      <alignment wrapText="1"/>
    </xf>
    <xf numFmtId="0" fontId="5" fillId="0" borderId="7" xfId="1" applyFont="1" applyBorder="1" applyAlignment="1"/>
    <xf numFmtId="0" fontId="0" fillId="0" borderId="4" xfId="0" applyFont="1" applyBorder="1"/>
    <xf numFmtId="0" fontId="0" fillId="0" borderId="12" xfId="0" applyFont="1" applyBorder="1"/>
    <xf numFmtId="0" fontId="5" fillId="0" borderId="1" xfId="1" applyFont="1" applyBorder="1"/>
    <xf numFmtId="0" fontId="5" fillId="0" borderId="7" xfId="1" applyFont="1" applyFill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6" xfId="1" applyFont="1" applyBorder="1" applyAlignment="1"/>
    <xf numFmtId="0" fontId="5" fillId="0" borderId="12" xfId="1" applyFont="1" applyBorder="1" applyAlignment="1">
      <alignment wrapText="1"/>
    </xf>
    <xf numFmtId="0" fontId="2" fillId="0" borderId="3" xfId="1" applyFont="1" applyBorder="1" applyAlignment="1">
      <alignment horizontal="center"/>
    </xf>
    <xf numFmtId="0" fontId="1" fillId="0" borderId="10" xfId="1" applyBorder="1" applyAlignment="1"/>
    <xf numFmtId="0" fontId="1" fillId="0" borderId="4" xfId="1" applyBorder="1" applyAlignment="1">
      <alignment wrapText="1"/>
    </xf>
    <xf numFmtId="0" fontId="1" fillId="0" borderId="11" xfId="1" applyBorder="1" applyAlignment="1"/>
    <xf numFmtId="0" fontId="1" fillId="0" borderId="12" xfId="1" applyBorder="1" applyAlignment="1"/>
    <xf numFmtId="0" fontId="1" fillId="0" borderId="2" xfId="1" applyBorder="1" applyAlignment="1"/>
    <xf numFmtId="0" fontId="1" fillId="0" borderId="1" xfId="1" applyBorder="1" applyAlignment="1">
      <alignment wrapText="1"/>
    </xf>
    <xf numFmtId="0" fontId="1" fillId="0" borderId="7" xfId="1" applyBorder="1" applyAlignment="1"/>
    <xf numFmtId="0" fontId="1" fillId="0" borderId="2" xfId="1" applyBorder="1" applyAlignment="1">
      <alignment wrapText="1"/>
    </xf>
    <xf numFmtId="0" fontId="1" fillId="0" borderId="6" xfId="1" applyBorder="1" applyAlignment="1"/>
    <xf numFmtId="0" fontId="2" fillId="0" borderId="1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8" workbookViewId="0">
      <selection activeCell="B3" sqref="B3:F29"/>
    </sheetView>
  </sheetViews>
  <sheetFormatPr defaultRowHeight="15" x14ac:dyDescent="0.25"/>
  <cols>
    <col min="2" max="2" width="16.42578125" customWidth="1"/>
    <col min="3" max="3" width="44.28515625" customWidth="1"/>
    <col min="4" max="4" width="9" customWidth="1"/>
    <col min="6" max="6" width="11.140625" customWidth="1"/>
  </cols>
  <sheetData>
    <row r="1" spans="1:6" x14ac:dyDescent="0.25">
      <c r="A1" s="146" t="s">
        <v>0</v>
      </c>
      <c r="B1" s="147"/>
      <c r="C1" s="147"/>
      <c r="D1" s="147"/>
      <c r="E1" s="147"/>
      <c r="F1" s="22"/>
    </row>
    <row r="2" spans="1:6" x14ac:dyDescent="0.25">
      <c r="A2" s="7" t="s">
        <v>1</v>
      </c>
      <c r="B2" s="1" t="s">
        <v>2</v>
      </c>
      <c r="C2" s="20" t="s">
        <v>3</v>
      </c>
      <c r="D2" s="21"/>
      <c r="E2" s="6" t="s">
        <v>4</v>
      </c>
      <c r="F2" s="13" t="s">
        <v>16</v>
      </c>
    </row>
    <row r="3" spans="1:6" ht="18.75" customHeight="1" x14ac:dyDescent="0.25">
      <c r="A3" s="3">
        <v>1010403</v>
      </c>
      <c r="B3" s="148" t="s">
        <v>5</v>
      </c>
      <c r="C3" s="151" t="s">
        <v>6</v>
      </c>
      <c r="D3" s="151"/>
      <c r="E3" s="8">
        <v>135000</v>
      </c>
      <c r="F3" s="9">
        <v>0</v>
      </c>
    </row>
    <row r="4" spans="1:6" ht="18.75" customHeight="1" x14ac:dyDescent="0.25">
      <c r="A4" s="3">
        <v>1010403</v>
      </c>
      <c r="B4" s="149" t="s">
        <v>5</v>
      </c>
      <c r="C4" s="151" t="s">
        <v>7</v>
      </c>
      <c r="D4" s="151"/>
      <c r="E4" s="8">
        <v>185000</v>
      </c>
      <c r="F4" s="9">
        <v>0</v>
      </c>
    </row>
    <row r="5" spans="1:6" ht="18.75" customHeight="1" x14ac:dyDescent="0.25">
      <c r="A5" s="3">
        <v>1032165</v>
      </c>
      <c r="B5" s="149"/>
      <c r="C5" s="151" t="s">
        <v>8</v>
      </c>
      <c r="D5" s="151"/>
      <c r="E5" s="9">
        <v>98000</v>
      </c>
      <c r="F5" s="9">
        <v>98000</v>
      </c>
    </row>
    <row r="6" spans="1:6" ht="18.75" customHeight="1" x14ac:dyDescent="0.25">
      <c r="A6" s="3">
        <v>1032165</v>
      </c>
      <c r="B6" s="149"/>
      <c r="C6" s="151" t="s">
        <v>9</v>
      </c>
      <c r="D6" s="151"/>
      <c r="E6" s="9">
        <v>91750</v>
      </c>
      <c r="F6" s="9"/>
    </row>
    <row r="7" spans="1:6" ht="18.75" customHeight="1" x14ac:dyDescent="0.25">
      <c r="A7" s="3">
        <v>1032165</v>
      </c>
      <c r="B7" s="149"/>
      <c r="C7" s="151" t="s">
        <v>10</v>
      </c>
      <c r="D7" s="151"/>
      <c r="E7" s="9">
        <v>85500</v>
      </c>
      <c r="F7" s="9"/>
    </row>
    <row r="8" spans="1:6" ht="18.75" customHeight="1" x14ac:dyDescent="0.25">
      <c r="A8" s="3">
        <v>1032167</v>
      </c>
      <c r="B8" s="149" t="s">
        <v>5</v>
      </c>
      <c r="C8" s="151" t="s">
        <v>11</v>
      </c>
      <c r="D8" s="151"/>
      <c r="E8" s="8">
        <v>11730</v>
      </c>
      <c r="F8" s="9">
        <v>0</v>
      </c>
    </row>
    <row r="9" spans="1:6" ht="18.75" customHeight="1" x14ac:dyDescent="0.25">
      <c r="A9" s="3">
        <v>1032168</v>
      </c>
      <c r="B9" s="149"/>
      <c r="C9" s="151" t="s">
        <v>12</v>
      </c>
      <c r="D9" s="151"/>
      <c r="E9" s="9">
        <v>60000</v>
      </c>
      <c r="F9" s="9">
        <v>60000</v>
      </c>
    </row>
    <row r="10" spans="1:6" ht="30.75" customHeight="1" x14ac:dyDescent="0.25">
      <c r="A10" s="3">
        <v>1032160</v>
      </c>
      <c r="B10" s="150"/>
      <c r="C10" s="154" t="s">
        <v>13</v>
      </c>
      <c r="D10" s="151"/>
      <c r="E10" s="9">
        <v>48600</v>
      </c>
      <c r="F10" s="9">
        <v>25000</v>
      </c>
    </row>
    <row r="11" spans="1:6" ht="15" customHeight="1" x14ac:dyDescent="0.25">
      <c r="A11" s="3">
        <v>1017103</v>
      </c>
      <c r="B11" s="152" t="s">
        <v>14</v>
      </c>
      <c r="C11" s="151" t="s">
        <v>15</v>
      </c>
      <c r="D11" s="151"/>
      <c r="E11" s="9">
        <v>28000</v>
      </c>
      <c r="F11" s="9">
        <v>28000</v>
      </c>
    </row>
    <row r="12" spans="1:6" ht="14.25" customHeight="1" x14ac:dyDescent="0.25">
      <c r="A12" s="3">
        <v>1017103</v>
      </c>
      <c r="B12" s="155" t="s">
        <v>17</v>
      </c>
      <c r="C12" s="151" t="s">
        <v>18</v>
      </c>
      <c r="D12" s="151"/>
      <c r="E12" s="9">
        <v>12500</v>
      </c>
      <c r="F12" s="9">
        <v>0</v>
      </c>
    </row>
    <row r="13" spans="1:6" ht="13.5" customHeight="1" x14ac:dyDescent="0.25">
      <c r="A13" s="3">
        <v>1017103</v>
      </c>
      <c r="B13" s="155"/>
      <c r="C13" s="151" t="s">
        <v>19</v>
      </c>
      <c r="D13" s="151"/>
      <c r="E13" s="9">
        <v>9000</v>
      </c>
      <c r="F13" s="9">
        <v>0</v>
      </c>
    </row>
    <row r="14" spans="1:6" x14ac:dyDescent="0.25">
      <c r="A14" s="3">
        <v>1017103</v>
      </c>
      <c r="B14" s="155"/>
      <c r="C14" s="151" t="s">
        <v>20</v>
      </c>
      <c r="D14" s="151"/>
      <c r="E14" s="9">
        <v>26500</v>
      </c>
      <c r="F14" s="9">
        <v>26000</v>
      </c>
    </row>
    <row r="15" spans="1:6" ht="25.5" customHeight="1" x14ac:dyDescent="0.25">
      <c r="A15" s="3">
        <v>1027488</v>
      </c>
      <c r="B15" s="155"/>
      <c r="C15" s="154" t="s">
        <v>21</v>
      </c>
      <c r="D15" s="151"/>
      <c r="E15" s="8">
        <v>30000</v>
      </c>
      <c r="F15" s="9">
        <v>0</v>
      </c>
    </row>
    <row r="16" spans="1:6" ht="26.25" customHeight="1" x14ac:dyDescent="0.25">
      <c r="A16" s="3">
        <v>1027488</v>
      </c>
      <c r="B16" s="153"/>
      <c r="C16" s="154" t="s">
        <v>22</v>
      </c>
      <c r="D16" s="151"/>
      <c r="E16" s="8">
        <v>3000</v>
      </c>
      <c r="F16" s="9">
        <v>0</v>
      </c>
    </row>
    <row r="17" spans="1:6" ht="26.25" customHeight="1" x14ac:dyDescent="0.25">
      <c r="A17" s="11" t="s">
        <v>23</v>
      </c>
      <c r="B17" s="5" t="s">
        <v>24</v>
      </c>
      <c r="C17" s="154" t="s">
        <v>25</v>
      </c>
      <c r="D17" s="151"/>
      <c r="E17" s="9">
        <v>22500</v>
      </c>
      <c r="F17" s="9">
        <v>22500</v>
      </c>
    </row>
    <row r="18" spans="1:6" x14ac:dyDescent="0.25">
      <c r="A18" s="3">
        <v>1025113</v>
      </c>
      <c r="B18" s="12" t="s">
        <v>24</v>
      </c>
      <c r="C18" s="151" t="s">
        <v>26</v>
      </c>
      <c r="D18" s="151"/>
      <c r="E18" s="9">
        <v>26250</v>
      </c>
      <c r="F18" s="9"/>
    </row>
    <row r="19" spans="1:6" ht="26.25" customHeight="1" x14ac:dyDescent="0.25">
      <c r="A19" s="3">
        <v>1032349</v>
      </c>
      <c r="B19" s="7" t="s">
        <v>24</v>
      </c>
      <c r="C19" s="154" t="s">
        <v>27</v>
      </c>
      <c r="D19" s="151"/>
      <c r="E19" s="9">
        <v>64820</v>
      </c>
      <c r="F19" s="9">
        <v>25000</v>
      </c>
    </row>
    <row r="20" spans="1:6" ht="27" customHeight="1" x14ac:dyDescent="0.25">
      <c r="A20" s="3">
        <v>1032423</v>
      </c>
      <c r="B20" s="152" t="s">
        <v>28</v>
      </c>
      <c r="C20" s="10" t="s">
        <v>29</v>
      </c>
      <c r="D20" s="9">
        <v>16990</v>
      </c>
      <c r="E20" s="6"/>
      <c r="F20" s="9">
        <v>16990</v>
      </c>
    </row>
    <row r="21" spans="1:6" ht="14.25" customHeight="1" x14ac:dyDescent="0.25">
      <c r="A21" s="3">
        <v>1032423</v>
      </c>
      <c r="B21" s="155" t="s">
        <v>30</v>
      </c>
      <c r="C21" s="10" t="s">
        <v>31</v>
      </c>
      <c r="D21" s="9">
        <v>14000</v>
      </c>
      <c r="E21" s="6"/>
      <c r="F21" s="9">
        <v>14000</v>
      </c>
    </row>
    <row r="22" spans="1:6" ht="12.75" customHeight="1" x14ac:dyDescent="0.25">
      <c r="A22" s="3">
        <v>1032423</v>
      </c>
      <c r="B22" s="155" t="s">
        <v>30</v>
      </c>
      <c r="C22" s="10" t="s">
        <v>32</v>
      </c>
      <c r="D22" s="9">
        <v>119135</v>
      </c>
      <c r="E22" s="6"/>
      <c r="F22" s="9">
        <v>119135</v>
      </c>
    </row>
    <row r="23" spans="1:6" ht="17.25" customHeight="1" x14ac:dyDescent="0.25">
      <c r="A23" s="3">
        <v>1032423</v>
      </c>
      <c r="B23" s="155" t="s">
        <v>30</v>
      </c>
      <c r="C23" s="10" t="s">
        <v>33</v>
      </c>
      <c r="D23" s="9">
        <v>-30000</v>
      </c>
      <c r="E23" s="13">
        <v>120125</v>
      </c>
      <c r="F23" s="9"/>
    </row>
    <row r="24" spans="1:6" ht="27.75" customHeight="1" x14ac:dyDescent="0.25">
      <c r="A24" s="3">
        <v>1032408</v>
      </c>
      <c r="B24" s="152" t="s">
        <v>34</v>
      </c>
      <c r="C24" s="154" t="s">
        <v>35</v>
      </c>
      <c r="D24" s="151"/>
      <c r="E24" s="4">
        <v>237443</v>
      </c>
      <c r="F24" s="9">
        <v>110000</v>
      </c>
    </row>
    <row r="25" spans="1:6" ht="26.25" customHeight="1" x14ac:dyDescent="0.25">
      <c r="A25" s="3">
        <v>1032401</v>
      </c>
      <c r="B25" s="153"/>
      <c r="C25" s="154" t="s">
        <v>36</v>
      </c>
      <c r="D25" s="151"/>
      <c r="E25" s="13">
        <v>47076</v>
      </c>
      <c r="F25" s="9">
        <v>47076</v>
      </c>
    </row>
    <row r="26" spans="1:6" ht="15" customHeight="1" x14ac:dyDescent="0.25">
      <c r="A26" s="3">
        <v>1032769</v>
      </c>
      <c r="B26" s="152" t="s">
        <v>37</v>
      </c>
      <c r="C26" s="14" t="s">
        <v>38</v>
      </c>
      <c r="D26" s="14"/>
      <c r="E26" s="4">
        <v>40000</v>
      </c>
      <c r="F26" s="9">
        <v>50000</v>
      </c>
    </row>
    <row r="27" spans="1:6" x14ac:dyDescent="0.25">
      <c r="A27" s="5">
        <v>1032769</v>
      </c>
      <c r="B27" s="155" t="s">
        <v>39</v>
      </c>
      <c r="C27" s="15" t="s">
        <v>40</v>
      </c>
      <c r="D27" s="15"/>
      <c r="E27" s="6">
        <v>12000</v>
      </c>
      <c r="F27" s="4">
        <v>15000</v>
      </c>
    </row>
    <row r="28" spans="1:6" ht="30" customHeight="1" x14ac:dyDescent="0.25">
      <c r="A28" s="3">
        <v>1037801</v>
      </c>
      <c r="B28" s="16" t="s">
        <v>41</v>
      </c>
      <c r="C28" s="17" t="s">
        <v>42</v>
      </c>
      <c r="D28" s="18"/>
      <c r="E28" s="19">
        <v>142018</v>
      </c>
      <c r="F28" s="9">
        <v>142018</v>
      </c>
    </row>
    <row r="29" spans="1:6" x14ac:dyDescent="0.25">
      <c r="A29" s="2"/>
      <c r="B29" s="2"/>
      <c r="C29" s="2"/>
      <c r="D29" s="2"/>
      <c r="E29" s="2"/>
      <c r="F29" s="13">
        <f>SUM(F3:F28)</f>
        <v>798719</v>
      </c>
    </row>
    <row r="31" spans="1:6" x14ac:dyDescent="0.25">
      <c r="A31" s="2" t="s">
        <v>43</v>
      </c>
      <c r="B31" s="2"/>
      <c r="C31" s="2"/>
      <c r="D31" s="2"/>
      <c r="E31" s="2"/>
      <c r="F31" s="2"/>
    </row>
    <row r="33" spans="1:1" x14ac:dyDescent="0.25">
      <c r="A33" s="2"/>
    </row>
  </sheetData>
  <mergeCells count="25">
    <mergeCell ref="C13:D13"/>
    <mergeCell ref="C14:D14"/>
    <mergeCell ref="C15:D15"/>
    <mergeCell ref="C16:D16"/>
    <mergeCell ref="B26:B27"/>
    <mergeCell ref="C17:D17"/>
    <mergeCell ref="C18:D18"/>
    <mergeCell ref="C19:D19"/>
    <mergeCell ref="B20:B23"/>
    <mergeCell ref="A1:E1"/>
    <mergeCell ref="B3:B10"/>
    <mergeCell ref="C3:D3"/>
    <mergeCell ref="C4:D4"/>
    <mergeCell ref="B24:B25"/>
    <mergeCell ref="C24:D24"/>
    <mergeCell ref="C25:D25"/>
    <mergeCell ref="C5:D5"/>
    <mergeCell ref="C6:D6"/>
    <mergeCell ref="C7:D7"/>
    <mergeCell ref="C8:D8"/>
    <mergeCell ref="C9:D9"/>
    <mergeCell ref="C10:D10"/>
    <mergeCell ref="B11:B16"/>
    <mergeCell ref="C11:D11"/>
    <mergeCell ref="C12:D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2" workbookViewId="0">
      <selection activeCell="B2" sqref="B2:E40"/>
    </sheetView>
  </sheetViews>
  <sheetFormatPr defaultRowHeight="15" x14ac:dyDescent="0.25"/>
  <cols>
    <col min="2" max="2" width="14.42578125" customWidth="1"/>
    <col min="3" max="3" width="74.140625" customWidth="1"/>
    <col min="4" max="5" width="10.140625" customWidth="1"/>
  </cols>
  <sheetData>
    <row r="1" spans="1:5" x14ac:dyDescent="0.25">
      <c r="A1" s="146" t="s">
        <v>44</v>
      </c>
      <c r="B1" s="156"/>
      <c r="C1" s="156"/>
      <c r="D1" s="156"/>
      <c r="E1" s="60"/>
    </row>
    <row r="2" spans="1:5" x14ac:dyDescent="0.25">
      <c r="A2" s="26" t="s">
        <v>45</v>
      </c>
      <c r="B2" s="40" t="s">
        <v>2</v>
      </c>
      <c r="C2" s="40" t="s">
        <v>3</v>
      </c>
      <c r="D2" s="35" t="s">
        <v>4</v>
      </c>
      <c r="E2" s="61" t="s">
        <v>46</v>
      </c>
    </row>
    <row r="3" spans="1:5" x14ac:dyDescent="0.25">
      <c r="A3" s="33">
        <v>1185937</v>
      </c>
      <c r="B3" s="33" t="s">
        <v>47</v>
      </c>
      <c r="C3" s="30" t="s">
        <v>48</v>
      </c>
      <c r="D3" s="36"/>
      <c r="E3" s="33"/>
    </row>
    <row r="4" spans="1:5" x14ac:dyDescent="0.25">
      <c r="A4" s="26">
        <v>1185940</v>
      </c>
      <c r="B4" s="26" t="s">
        <v>49</v>
      </c>
      <c r="C4" s="31" t="s">
        <v>50</v>
      </c>
      <c r="D4" s="27">
        <v>388000</v>
      </c>
      <c r="E4" s="37">
        <v>350000</v>
      </c>
    </row>
    <row r="5" spans="1:5" x14ac:dyDescent="0.25">
      <c r="A5" s="33">
        <v>1185960</v>
      </c>
      <c r="B5" s="33" t="s">
        <v>51</v>
      </c>
      <c r="C5" s="44" t="s">
        <v>52</v>
      </c>
      <c r="D5" s="36">
        <v>78671</v>
      </c>
      <c r="E5" s="37">
        <v>78671</v>
      </c>
    </row>
    <row r="6" spans="1:5" x14ac:dyDescent="0.25">
      <c r="A6" s="34"/>
      <c r="B6" s="34"/>
      <c r="C6" s="43" t="s">
        <v>53</v>
      </c>
      <c r="D6" s="37">
        <v>11900</v>
      </c>
      <c r="E6" s="37">
        <v>11900</v>
      </c>
    </row>
    <row r="7" spans="1:5" x14ac:dyDescent="0.25">
      <c r="A7" s="26"/>
      <c r="B7" s="26"/>
      <c r="C7" s="45" t="s">
        <v>54</v>
      </c>
      <c r="D7" s="27">
        <v>13300</v>
      </c>
      <c r="E7" s="37">
        <v>13300</v>
      </c>
    </row>
    <row r="8" spans="1:5" x14ac:dyDescent="0.25">
      <c r="A8" s="33">
        <v>1185949</v>
      </c>
      <c r="B8" s="33" t="s">
        <v>5</v>
      </c>
      <c r="C8" s="43" t="s">
        <v>55</v>
      </c>
      <c r="D8" s="36">
        <v>10000</v>
      </c>
      <c r="E8" s="37">
        <v>10000</v>
      </c>
    </row>
    <row r="9" spans="1:5" x14ac:dyDescent="0.25">
      <c r="A9" s="34"/>
      <c r="B9" s="34"/>
      <c r="C9" s="43" t="s">
        <v>56</v>
      </c>
      <c r="D9" s="37">
        <v>18000</v>
      </c>
      <c r="E9" s="37">
        <v>18000</v>
      </c>
    </row>
    <row r="10" spans="1:5" x14ac:dyDescent="0.25">
      <c r="A10" s="34"/>
      <c r="B10" s="34"/>
      <c r="C10" s="43" t="s">
        <v>57</v>
      </c>
      <c r="D10" s="37">
        <v>39000</v>
      </c>
      <c r="E10" s="34">
        <v>0</v>
      </c>
    </row>
    <row r="11" spans="1:5" x14ac:dyDescent="0.25">
      <c r="A11" s="34"/>
      <c r="B11" s="34"/>
      <c r="C11" s="43" t="s">
        <v>58</v>
      </c>
      <c r="D11" s="37">
        <v>25000</v>
      </c>
      <c r="E11" s="34">
        <v>0</v>
      </c>
    </row>
    <row r="12" spans="1:5" x14ac:dyDescent="0.25">
      <c r="A12" s="34"/>
      <c r="B12" s="34"/>
      <c r="C12" s="43" t="s">
        <v>59</v>
      </c>
      <c r="D12" s="37">
        <v>53215</v>
      </c>
      <c r="E12" s="37">
        <v>25000</v>
      </c>
    </row>
    <row r="13" spans="1:5" x14ac:dyDescent="0.25">
      <c r="A13" s="34"/>
      <c r="B13" s="34"/>
      <c r="C13" s="43" t="s">
        <v>60</v>
      </c>
      <c r="D13" s="37">
        <v>23600</v>
      </c>
      <c r="E13" s="37">
        <v>23600</v>
      </c>
    </row>
    <row r="14" spans="1:5" x14ac:dyDescent="0.25">
      <c r="A14" s="34"/>
      <c r="B14" s="34"/>
      <c r="C14" s="43" t="s">
        <v>61</v>
      </c>
      <c r="D14" s="37">
        <v>45000</v>
      </c>
      <c r="E14" s="34">
        <v>0</v>
      </c>
    </row>
    <row r="15" spans="1:5" x14ac:dyDescent="0.25">
      <c r="A15" s="34"/>
      <c r="B15" s="34"/>
      <c r="C15" s="43" t="s">
        <v>62</v>
      </c>
      <c r="D15" s="37">
        <v>45000</v>
      </c>
      <c r="E15" s="37">
        <v>45000</v>
      </c>
    </row>
    <row r="16" spans="1:5" x14ac:dyDescent="0.25">
      <c r="A16" s="34"/>
      <c r="B16" s="34"/>
      <c r="C16" s="29" t="s">
        <v>63</v>
      </c>
      <c r="D16" s="37">
        <v>20000</v>
      </c>
      <c r="E16" s="37">
        <v>20000</v>
      </c>
    </row>
    <row r="17" spans="1:6" x14ac:dyDescent="0.25">
      <c r="A17" s="46"/>
      <c r="B17" s="34"/>
      <c r="C17" s="32" t="s">
        <v>64</v>
      </c>
      <c r="D17" s="37">
        <v>30000</v>
      </c>
      <c r="E17" s="37">
        <v>20000</v>
      </c>
      <c r="F17" s="23"/>
    </row>
    <row r="18" spans="1:6" x14ac:dyDescent="0.25">
      <c r="A18" s="34"/>
      <c r="B18" s="34"/>
      <c r="C18" s="32" t="s">
        <v>65</v>
      </c>
      <c r="D18" s="37">
        <v>40000</v>
      </c>
      <c r="E18" s="34">
        <v>0</v>
      </c>
      <c r="F18" s="23"/>
    </row>
    <row r="19" spans="1:6" x14ac:dyDescent="0.25">
      <c r="A19" s="34"/>
      <c r="B19" s="34"/>
      <c r="C19" s="32" t="s">
        <v>66</v>
      </c>
      <c r="D19" s="37">
        <v>25000</v>
      </c>
      <c r="E19" s="37">
        <v>25000</v>
      </c>
      <c r="F19" s="23"/>
    </row>
    <row r="20" spans="1:6" x14ac:dyDescent="0.25">
      <c r="A20" s="34"/>
      <c r="B20" s="34"/>
      <c r="C20" s="32" t="s">
        <v>67</v>
      </c>
      <c r="D20" s="37">
        <v>15000</v>
      </c>
      <c r="E20" s="34">
        <v>0</v>
      </c>
      <c r="F20" s="23"/>
    </row>
    <row r="21" spans="1:6" x14ac:dyDescent="0.25">
      <c r="A21" s="33">
        <v>1185955</v>
      </c>
      <c r="B21" s="33" t="s">
        <v>68</v>
      </c>
      <c r="C21" s="41" t="s">
        <v>69</v>
      </c>
      <c r="D21" s="36">
        <v>43712</v>
      </c>
      <c r="E21" s="37">
        <v>43712</v>
      </c>
      <c r="F21" s="23"/>
    </row>
    <row r="22" spans="1:6" x14ac:dyDescent="0.25">
      <c r="A22" s="34"/>
      <c r="B22" s="34" t="s">
        <v>70</v>
      </c>
      <c r="C22" s="47" t="s">
        <v>71</v>
      </c>
      <c r="D22" s="37">
        <v>69870</v>
      </c>
      <c r="E22" s="37">
        <v>69870</v>
      </c>
      <c r="F22" s="23"/>
    </row>
    <row r="23" spans="1:6" x14ac:dyDescent="0.25">
      <c r="A23" s="26"/>
      <c r="B23" s="26" t="s">
        <v>72</v>
      </c>
      <c r="C23" s="48" t="s">
        <v>73</v>
      </c>
      <c r="D23" s="27">
        <v>16000</v>
      </c>
      <c r="E23" s="37">
        <v>16000</v>
      </c>
      <c r="F23" s="23"/>
    </row>
    <row r="24" spans="1:6" x14ac:dyDescent="0.25">
      <c r="A24" s="33">
        <v>1186508</v>
      </c>
      <c r="B24" s="33" t="s">
        <v>74</v>
      </c>
      <c r="C24" s="33" t="s">
        <v>75</v>
      </c>
      <c r="D24" s="36">
        <v>13000</v>
      </c>
      <c r="E24" s="62">
        <v>13000</v>
      </c>
      <c r="F24" s="23"/>
    </row>
    <row r="25" spans="1:6" x14ac:dyDescent="0.25">
      <c r="A25" s="34"/>
      <c r="B25" s="34" t="s">
        <v>76</v>
      </c>
      <c r="C25" s="50" t="s">
        <v>77</v>
      </c>
      <c r="D25" s="37">
        <v>26000</v>
      </c>
      <c r="E25" s="37">
        <v>26000</v>
      </c>
      <c r="F25" s="23"/>
    </row>
    <row r="26" spans="1:6" x14ac:dyDescent="0.25">
      <c r="A26" s="34"/>
      <c r="B26" s="34" t="s">
        <v>72</v>
      </c>
      <c r="C26" s="50" t="s">
        <v>78</v>
      </c>
      <c r="D26" s="37">
        <v>15000</v>
      </c>
      <c r="E26" s="37">
        <v>15000</v>
      </c>
      <c r="F26" s="23"/>
    </row>
    <row r="27" spans="1:6" ht="17.25" customHeight="1" x14ac:dyDescent="0.25">
      <c r="A27" s="34"/>
      <c r="B27" s="34"/>
      <c r="C27" s="50" t="s">
        <v>79</v>
      </c>
      <c r="D27" s="37">
        <v>100000</v>
      </c>
      <c r="E27" s="34">
        <v>0</v>
      </c>
      <c r="F27" s="23"/>
    </row>
    <row r="28" spans="1:6" ht="14.25" customHeight="1" x14ac:dyDescent="0.25">
      <c r="A28" s="26"/>
      <c r="B28" s="26"/>
      <c r="C28" s="51" t="s">
        <v>80</v>
      </c>
      <c r="D28" s="27">
        <v>6000</v>
      </c>
      <c r="E28" s="37">
        <v>6000</v>
      </c>
      <c r="F28" s="23"/>
    </row>
    <row r="29" spans="1:6" ht="16.5" customHeight="1" x14ac:dyDescent="0.25">
      <c r="A29" s="41">
        <v>1187134</v>
      </c>
      <c r="B29" s="53" t="s">
        <v>81</v>
      </c>
      <c r="C29" s="54" t="s">
        <v>82</v>
      </c>
      <c r="D29" s="36">
        <v>100000</v>
      </c>
      <c r="E29" s="37">
        <v>92810</v>
      </c>
      <c r="F29" s="29"/>
    </row>
    <row r="30" spans="1:6" ht="11.25" customHeight="1" x14ac:dyDescent="0.25">
      <c r="A30" s="39"/>
      <c r="B30" s="52" t="s">
        <v>83</v>
      </c>
      <c r="C30" s="26"/>
      <c r="D30" s="27"/>
      <c r="E30" s="34"/>
      <c r="F30" s="23"/>
    </row>
    <row r="31" spans="1:6" x14ac:dyDescent="0.25">
      <c r="A31" s="33">
        <v>1187179</v>
      </c>
      <c r="B31" s="57" t="s">
        <v>84</v>
      </c>
      <c r="C31" s="54" t="s">
        <v>85</v>
      </c>
      <c r="D31" s="36">
        <v>7500</v>
      </c>
      <c r="E31" s="37">
        <v>7500</v>
      </c>
      <c r="F31" s="23"/>
    </row>
    <row r="32" spans="1:6" x14ac:dyDescent="0.25">
      <c r="A32" s="34"/>
      <c r="B32" s="56" t="s">
        <v>86</v>
      </c>
      <c r="C32" s="50" t="s">
        <v>87</v>
      </c>
      <c r="D32" s="37">
        <v>30000</v>
      </c>
      <c r="E32" s="37">
        <v>30000</v>
      </c>
      <c r="F32" s="23"/>
    </row>
    <row r="33" spans="1:5" x14ac:dyDescent="0.25">
      <c r="A33" s="34"/>
      <c r="B33" s="49"/>
      <c r="C33" s="50" t="s">
        <v>88</v>
      </c>
      <c r="D33" s="37">
        <v>10000</v>
      </c>
      <c r="E33" s="37">
        <v>10000</v>
      </c>
    </row>
    <row r="34" spans="1:5" x14ac:dyDescent="0.25">
      <c r="A34" s="26"/>
      <c r="B34" s="55"/>
      <c r="C34" s="51" t="s">
        <v>89</v>
      </c>
      <c r="D34" s="27">
        <v>110000</v>
      </c>
      <c r="E34" s="34" t="s">
        <v>90</v>
      </c>
    </row>
    <row r="35" spans="1:5" ht="14.25" customHeight="1" x14ac:dyDescent="0.25">
      <c r="A35" s="33">
        <v>1187244</v>
      </c>
      <c r="B35" s="57" t="s">
        <v>91</v>
      </c>
      <c r="C35" s="54" t="s">
        <v>92</v>
      </c>
      <c r="D35" s="36">
        <v>100000</v>
      </c>
      <c r="E35" s="37">
        <v>25000</v>
      </c>
    </row>
    <row r="36" spans="1:5" x14ac:dyDescent="0.25">
      <c r="A36" s="26"/>
      <c r="B36" s="28" t="s">
        <v>93</v>
      </c>
      <c r="C36" s="51" t="s">
        <v>94</v>
      </c>
      <c r="D36" s="27"/>
      <c r="E36" s="34"/>
    </row>
    <row r="37" spans="1:5" x14ac:dyDescent="0.25">
      <c r="A37" s="33">
        <v>1187479</v>
      </c>
      <c r="B37" s="52" t="s">
        <v>95</v>
      </c>
      <c r="C37" s="50" t="s">
        <v>96</v>
      </c>
      <c r="D37" s="24">
        <v>44000</v>
      </c>
      <c r="E37" s="37">
        <v>22000</v>
      </c>
    </row>
    <row r="38" spans="1:5" x14ac:dyDescent="0.25">
      <c r="A38" s="26"/>
      <c r="B38" s="28" t="s">
        <v>72</v>
      </c>
      <c r="C38" s="51" t="s">
        <v>97</v>
      </c>
      <c r="D38" s="25">
        <v>3000</v>
      </c>
      <c r="E38" s="37">
        <v>3000</v>
      </c>
    </row>
    <row r="39" spans="1:5" ht="16.5" customHeight="1" x14ac:dyDescent="0.25">
      <c r="A39" s="33">
        <v>1187487</v>
      </c>
      <c r="B39" s="53" t="s">
        <v>98</v>
      </c>
      <c r="C39" s="54" t="s">
        <v>99</v>
      </c>
      <c r="D39" s="59" t="s">
        <v>100</v>
      </c>
      <c r="E39" s="34">
        <v>0</v>
      </c>
    </row>
    <row r="40" spans="1:5" ht="16.5" customHeight="1" x14ac:dyDescent="0.25">
      <c r="A40" s="26">
        <v>1187488</v>
      </c>
      <c r="B40" s="28" t="s">
        <v>101</v>
      </c>
      <c r="C40" s="51" t="s">
        <v>102</v>
      </c>
      <c r="D40" s="35">
        <v>56000</v>
      </c>
      <c r="E40" s="27">
        <v>56000</v>
      </c>
    </row>
    <row r="41" spans="1:5" x14ac:dyDescent="0.25">
      <c r="A41" s="23"/>
      <c r="B41" s="23"/>
      <c r="C41" s="54" t="s">
        <v>103</v>
      </c>
      <c r="D41" s="58">
        <v>1630768</v>
      </c>
      <c r="E41" s="63">
        <v>1076363</v>
      </c>
    </row>
    <row r="42" spans="1:5" x14ac:dyDescent="0.25">
      <c r="A42" s="23"/>
      <c r="B42" s="23"/>
      <c r="C42" s="42" t="s">
        <v>104</v>
      </c>
      <c r="D42" s="38"/>
      <c r="E42" s="38">
        <v>1280800</v>
      </c>
    </row>
    <row r="44" spans="1:5" x14ac:dyDescent="0.25">
      <c r="A44" s="64"/>
      <c r="B44" s="23"/>
      <c r="C44" s="23"/>
      <c r="D44" s="23"/>
      <c r="E44" s="23"/>
    </row>
    <row r="45" spans="1:5" x14ac:dyDescent="0.25">
      <c r="A45" s="23" t="s">
        <v>105</v>
      </c>
      <c r="B45" s="23"/>
      <c r="C45" s="23"/>
      <c r="D45" s="23"/>
      <c r="E45" s="23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9" workbookViewId="0">
      <selection activeCell="B2" sqref="B2:E32"/>
    </sheetView>
  </sheetViews>
  <sheetFormatPr defaultRowHeight="15" x14ac:dyDescent="0.25"/>
  <cols>
    <col min="2" max="2" width="14.140625" customWidth="1"/>
    <col min="3" max="3" width="61.28515625" customWidth="1"/>
    <col min="5" max="5" width="10.85546875" customWidth="1"/>
  </cols>
  <sheetData>
    <row r="1" spans="1:5" x14ac:dyDescent="0.25">
      <c r="A1" s="146" t="s">
        <v>106</v>
      </c>
      <c r="B1" s="156"/>
      <c r="C1" s="156"/>
      <c r="D1" s="156"/>
      <c r="E1" s="89"/>
    </row>
    <row r="2" spans="1:5" x14ac:dyDescent="0.25">
      <c r="A2" s="65" t="s">
        <v>45</v>
      </c>
      <c r="B2" s="66" t="s">
        <v>2</v>
      </c>
      <c r="C2" s="66" t="s">
        <v>3</v>
      </c>
      <c r="D2" s="67" t="s">
        <v>107</v>
      </c>
      <c r="E2" s="67" t="s">
        <v>108</v>
      </c>
    </row>
    <row r="3" spans="1:5" x14ac:dyDescent="0.25">
      <c r="A3" s="68" t="s">
        <v>109</v>
      </c>
      <c r="B3" s="68" t="s">
        <v>47</v>
      </c>
      <c r="C3" s="68" t="s">
        <v>110</v>
      </c>
      <c r="D3" s="90">
        <v>75000</v>
      </c>
      <c r="E3" s="90">
        <v>75000</v>
      </c>
    </row>
    <row r="4" spans="1:5" x14ac:dyDescent="0.25">
      <c r="A4" s="69"/>
      <c r="B4" s="69" t="s">
        <v>49</v>
      </c>
      <c r="C4" s="69"/>
      <c r="D4" s="91"/>
      <c r="E4" s="92"/>
    </row>
    <row r="5" spans="1:5" x14ac:dyDescent="0.25">
      <c r="A5" s="68" t="s">
        <v>111</v>
      </c>
      <c r="B5" s="68" t="s">
        <v>112</v>
      </c>
      <c r="C5" s="70" t="s">
        <v>113</v>
      </c>
      <c r="D5" s="93">
        <v>7497</v>
      </c>
      <c r="E5" s="90">
        <v>7497</v>
      </c>
    </row>
    <row r="6" spans="1:5" x14ac:dyDescent="0.25">
      <c r="A6" s="71"/>
      <c r="B6" s="71" t="s">
        <v>114</v>
      </c>
      <c r="C6" s="72" t="s">
        <v>115</v>
      </c>
      <c r="D6" s="94">
        <v>32313</v>
      </c>
      <c r="E6" s="92">
        <v>32313</v>
      </c>
    </row>
    <row r="7" spans="1:5" x14ac:dyDescent="0.25">
      <c r="A7" s="71"/>
      <c r="B7" s="71"/>
      <c r="C7" s="72" t="s">
        <v>116</v>
      </c>
      <c r="D7" s="94">
        <v>4638</v>
      </c>
      <c r="E7" s="92"/>
    </row>
    <row r="8" spans="1:5" x14ac:dyDescent="0.25">
      <c r="A8" s="71"/>
      <c r="B8" s="71"/>
      <c r="C8" s="72" t="s">
        <v>117</v>
      </c>
      <c r="D8" s="94">
        <v>6668</v>
      </c>
      <c r="E8" s="92"/>
    </row>
    <row r="9" spans="1:5" x14ac:dyDescent="0.25">
      <c r="A9" s="71"/>
      <c r="B9" s="71"/>
      <c r="C9" s="72" t="s">
        <v>118</v>
      </c>
      <c r="D9" s="94">
        <v>3610</v>
      </c>
      <c r="E9" s="92"/>
    </row>
    <row r="10" spans="1:5" x14ac:dyDescent="0.25">
      <c r="A10" s="69"/>
      <c r="B10" s="69"/>
      <c r="C10" s="73" t="s">
        <v>119</v>
      </c>
      <c r="D10" s="95">
        <v>23969</v>
      </c>
      <c r="E10" s="91">
        <v>0</v>
      </c>
    </row>
    <row r="11" spans="1:5" x14ac:dyDescent="0.25">
      <c r="A11" s="68" t="s">
        <v>120</v>
      </c>
      <c r="B11" s="68" t="s">
        <v>5</v>
      </c>
      <c r="C11" s="70" t="s">
        <v>121</v>
      </c>
      <c r="D11" s="93">
        <v>40000</v>
      </c>
      <c r="E11" s="92">
        <v>40000</v>
      </c>
    </row>
    <row r="12" spans="1:5" x14ac:dyDescent="0.25">
      <c r="A12" s="71"/>
      <c r="B12" s="71"/>
      <c r="C12" s="72" t="s">
        <v>122</v>
      </c>
      <c r="D12" s="94">
        <v>20000</v>
      </c>
      <c r="E12" s="92">
        <v>20000</v>
      </c>
    </row>
    <row r="13" spans="1:5" x14ac:dyDescent="0.25">
      <c r="A13" s="71"/>
      <c r="B13" s="71"/>
      <c r="C13" s="72" t="s">
        <v>123</v>
      </c>
      <c r="D13" s="94">
        <v>25000</v>
      </c>
      <c r="E13" s="92">
        <v>25000</v>
      </c>
    </row>
    <row r="14" spans="1:5" x14ac:dyDescent="0.25">
      <c r="A14" s="71"/>
      <c r="B14" s="71"/>
      <c r="C14" s="72" t="s">
        <v>124</v>
      </c>
      <c r="D14" s="94">
        <v>25000</v>
      </c>
      <c r="E14" s="92">
        <v>0</v>
      </c>
    </row>
    <row r="15" spans="1:5" x14ac:dyDescent="0.25">
      <c r="A15" s="69"/>
      <c r="B15" s="69"/>
      <c r="C15" s="73" t="s">
        <v>125</v>
      </c>
      <c r="D15" s="95">
        <v>20000</v>
      </c>
      <c r="E15" s="91">
        <v>0</v>
      </c>
    </row>
    <row r="16" spans="1:5" x14ac:dyDescent="0.25">
      <c r="A16" s="68" t="s">
        <v>126</v>
      </c>
      <c r="B16" s="68" t="s">
        <v>127</v>
      </c>
      <c r="C16" s="70" t="s">
        <v>128</v>
      </c>
      <c r="D16" s="90">
        <v>11960</v>
      </c>
      <c r="E16" s="90">
        <v>11960</v>
      </c>
    </row>
    <row r="17" spans="1:5" x14ac:dyDescent="0.25">
      <c r="A17" s="71"/>
      <c r="B17" s="71" t="s">
        <v>72</v>
      </c>
      <c r="C17" s="72" t="s">
        <v>129</v>
      </c>
      <c r="D17" s="92">
        <v>48447</v>
      </c>
      <c r="E17" s="92">
        <v>25000</v>
      </c>
    </row>
    <row r="18" spans="1:5" x14ac:dyDescent="0.25">
      <c r="A18" s="71"/>
      <c r="B18" s="71"/>
      <c r="C18" s="72" t="s">
        <v>130</v>
      </c>
      <c r="D18" s="92">
        <v>30750</v>
      </c>
      <c r="E18" s="92">
        <v>0</v>
      </c>
    </row>
    <row r="19" spans="1:5" x14ac:dyDescent="0.25">
      <c r="A19" s="69"/>
      <c r="B19" s="69"/>
      <c r="C19" s="73" t="s">
        <v>131</v>
      </c>
      <c r="D19" s="91">
        <v>55450</v>
      </c>
      <c r="E19" s="91">
        <v>55450</v>
      </c>
    </row>
    <row r="20" spans="1:5" x14ac:dyDescent="0.25">
      <c r="A20" s="68" t="s">
        <v>132</v>
      </c>
      <c r="B20" s="70" t="s">
        <v>133</v>
      </c>
      <c r="C20" s="75" t="s">
        <v>134</v>
      </c>
      <c r="D20" s="90">
        <v>126100</v>
      </c>
      <c r="E20" s="90">
        <v>0</v>
      </c>
    </row>
    <row r="21" spans="1:5" x14ac:dyDescent="0.25">
      <c r="A21" s="71" t="s">
        <v>135</v>
      </c>
      <c r="B21" s="72" t="s">
        <v>93</v>
      </c>
      <c r="C21" s="76" t="s">
        <v>136</v>
      </c>
      <c r="D21" s="92">
        <v>48000</v>
      </c>
      <c r="E21" s="92">
        <v>48000</v>
      </c>
    </row>
    <row r="22" spans="1:5" x14ac:dyDescent="0.25">
      <c r="A22" s="71"/>
      <c r="B22" s="72"/>
      <c r="C22" s="76" t="s">
        <v>137</v>
      </c>
      <c r="D22" s="92">
        <v>40000</v>
      </c>
      <c r="E22" s="92">
        <v>10000</v>
      </c>
    </row>
    <row r="23" spans="1:5" x14ac:dyDescent="0.25">
      <c r="A23" s="68" t="s">
        <v>138</v>
      </c>
      <c r="B23" s="68" t="s">
        <v>98</v>
      </c>
      <c r="C23" s="77" t="s">
        <v>139</v>
      </c>
      <c r="D23" s="90">
        <v>39625</v>
      </c>
      <c r="E23" s="90">
        <v>39625</v>
      </c>
    </row>
    <row r="24" spans="1:5" x14ac:dyDescent="0.25">
      <c r="A24" s="71"/>
      <c r="B24" s="71" t="s">
        <v>140</v>
      </c>
      <c r="C24" s="72" t="s">
        <v>141</v>
      </c>
      <c r="D24" s="94">
        <v>15828</v>
      </c>
      <c r="E24" s="92">
        <v>0</v>
      </c>
    </row>
    <row r="25" spans="1:5" x14ac:dyDescent="0.25">
      <c r="A25" s="71"/>
      <c r="B25" s="71"/>
      <c r="C25" s="72" t="s">
        <v>142</v>
      </c>
      <c r="D25" s="94">
        <v>12998</v>
      </c>
      <c r="E25" s="92">
        <v>12998</v>
      </c>
    </row>
    <row r="26" spans="1:5" x14ac:dyDescent="0.25">
      <c r="A26" s="75" t="s">
        <v>143</v>
      </c>
      <c r="B26" s="68" t="s">
        <v>74</v>
      </c>
      <c r="C26" s="78" t="s">
        <v>144</v>
      </c>
      <c r="D26" s="90">
        <v>88750</v>
      </c>
      <c r="E26" s="90">
        <v>0</v>
      </c>
    </row>
    <row r="27" spans="1:5" x14ac:dyDescent="0.25">
      <c r="A27" s="71"/>
      <c r="B27" s="71" t="s">
        <v>145</v>
      </c>
      <c r="C27" s="72" t="s">
        <v>146</v>
      </c>
      <c r="D27" s="92">
        <v>26000</v>
      </c>
      <c r="E27" s="92">
        <v>26000</v>
      </c>
    </row>
    <row r="28" spans="1:5" x14ac:dyDescent="0.25">
      <c r="A28" s="71"/>
      <c r="B28" s="71"/>
      <c r="C28" s="72" t="s">
        <v>147</v>
      </c>
      <c r="D28" s="92">
        <v>9000</v>
      </c>
      <c r="E28" s="92">
        <v>9000</v>
      </c>
    </row>
    <row r="29" spans="1:5" x14ac:dyDescent="0.25">
      <c r="A29" s="71"/>
      <c r="B29" s="71"/>
      <c r="C29" s="79" t="s">
        <v>148</v>
      </c>
      <c r="D29" s="92">
        <v>9500</v>
      </c>
      <c r="E29" s="92"/>
    </row>
    <row r="30" spans="1:5" x14ac:dyDescent="0.25">
      <c r="A30" s="71"/>
      <c r="B30" s="71"/>
      <c r="C30" s="72" t="s">
        <v>149</v>
      </c>
      <c r="D30" s="92">
        <v>4500</v>
      </c>
      <c r="E30" s="92">
        <v>4500</v>
      </c>
    </row>
    <row r="31" spans="1:5" x14ac:dyDescent="0.25">
      <c r="A31" s="68" t="s">
        <v>150</v>
      </c>
      <c r="B31" s="68" t="s">
        <v>151</v>
      </c>
      <c r="C31" s="70" t="s">
        <v>152</v>
      </c>
      <c r="D31" s="90">
        <v>15000</v>
      </c>
      <c r="E31" s="90">
        <v>15000</v>
      </c>
    </row>
    <row r="32" spans="1:5" x14ac:dyDescent="0.25">
      <c r="A32" s="69" t="s">
        <v>153</v>
      </c>
      <c r="B32" s="73"/>
      <c r="C32" s="80" t="s">
        <v>154</v>
      </c>
      <c r="D32" s="91">
        <v>15000</v>
      </c>
      <c r="E32" s="91">
        <v>15000</v>
      </c>
    </row>
    <row r="33" spans="1:5" x14ac:dyDescent="0.25">
      <c r="A33" s="81"/>
      <c r="B33" s="96"/>
      <c r="C33" s="72" t="s">
        <v>155</v>
      </c>
      <c r="D33" s="74">
        <v>880603</v>
      </c>
      <c r="E33" s="92">
        <v>472343</v>
      </c>
    </row>
    <row r="34" spans="1:5" x14ac:dyDescent="0.25">
      <c r="A34" s="81"/>
      <c r="B34" s="96"/>
      <c r="C34" s="72" t="s">
        <v>156</v>
      </c>
      <c r="D34" s="74"/>
      <c r="E34" s="92">
        <v>24416</v>
      </c>
    </row>
    <row r="35" spans="1:5" x14ac:dyDescent="0.25">
      <c r="A35" s="81"/>
      <c r="B35" s="96"/>
      <c r="C35" s="72" t="s">
        <v>157</v>
      </c>
      <c r="D35" s="74"/>
      <c r="E35" s="92">
        <v>496759</v>
      </c>
    </row>
    <row r="36" spans="1:5" x14ac:dyDescent="0.25">
      <c r="A36" s="81"/>
      <c r="B36" s="96"/>
      <c r="C36" s="98" t="s">
        <v>158</v>
      </c>
      <c r="D36" s="99">
        <v>613090</v>
      </c>
      <c r="E36" s="100">
        <v>688865.16853932606</v>
      </c>
    </row>
    <row r="37" spans="1:5" x14ac:dyDescent="0.25">
      <c r="A37" s="81"/>
      <c r="B37" s="81"/>
      <c r="C37" s="82"/>
      <c r="D37" s="86"/>
      <c r="E37" s="97"/>
    </row>
    <row r="38" spans="1:5" x14ac:dyDescent="0.25">
      <c r="A38" s="81"/>
      <c r="B38" s="82"/>
      <c r="C38" s="83"/>
      <c r="D38" s="84"/>
      <c r="E38" s="84"/>
    </row>
    <row r="39" spans="1:5" x14ac:dyDescent="0.25">
      <c r="A39" s="81"/>
      <c r="B39" s="82"/>
      <c r="C39" s="83"/>
      <c r="D39" s="84"/>
      <c r="E39" s="84"/>
    </row>
    <row r="40" spans="1:5" x14ac:dyDescent="0.25">
      <c r="A40" s="81"/>
      <c r="B40" s="82"/>
      <c r="C40" s="83"/>
      <c r="D40" s="84"/>
      <c r="E40" s="84"/>
    </row>
    <row r="41" spans="1:5" x14ac:dyDescent="0.25">
      <c r="A41" s="81"/>
      <c r="B41" s="82"/>
      <c r="C41" s="83"/>
      <c r="D41" s="85"/>
      <c r="E41" s="85"/>
    </row>
    <row r="42" spans="1:5" x14ac:dyDescent="0.25">
      <c r="A42" s="81"/>
      <c r="B42" s="82"/>
      <c r="C42" s="83"/>
      <c r="D42" s="84"/>
      <c r="E42" s="84"/>
    </row>
    <row r="43" spans="1:5" x14ac:dyDescent="0.25">
      <c r="A43" s="81"/>
      <c r="B43" s="81"/>
      <c r="C43" s="83"/>
      <c r="D43" s="84"/>
      <c r="E43" s="84"/>
    </row>
    <row r="44" spans="1:5" x14ac:dyDescent="0.25">
      <c r="A44" s="81"/>
      <c r="B44" s="81"/>
      <c r="C44" s="83"/>
      <c r="D44" s="84"/>
      <c r="E44" s="84"/>
    </row>
    <row r="46" spans="1:5" x14ac:dyDescent="0.25">
      <c r="A46" s="87"/>
      <c r="B46" s="88"/>
      <c r="C46" s="88"/>
      <c r="D46" s="88"/>
      <c r="E46" s="88"/>
    </row>
    <row r="47" spans="1:5" x14ac:dyDescent="0.25">
      <c r="A47" s="88"/>
      <c r="B47" s="88"/>
      <c r="C47" s="88"/>
      <c r="D47" s="88"/>
      <c r="E47" s="88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6"/>
  <sheetViews>
    <sheetView tabSelected="1" view="pageLayout" topLeftCell="A3" zoomScaleNormal="100" workbookViewId="0">
      <selection activeCell="B46" sqref="B46"/>
    </sheetView>
  </sheetViews>
  <sheetFormatPr defaultRowHeight="15" x14ac:dyDescent="0.25"/>
  <cols>
    <col min="1" max="1" width="14.5703125" customWidth="1"/>
    <col min="2" max="2" width="72.28515625" customWidth="1"/>
    <col min="4" max="5" width="9.140625" style="103"/>
  </cols>
  <sheetData>
    <row r="2" spans="1:6" x14ac:dyDescent="0.25">
      <c r="A2" s="125" t="s">
        <v>168</v>
      </c>
    </row>
    <row r="3" spans="1:6" ht="30" x14ac:dyDescent="0.25">
      <c r="A3" s="41" t="s">
        <v>2</v>
      </c>
      <c r="B3" s="68" t="s">
        <v>3</v>
      </c>
      <c r="C3" s="104" t="s">
        <v>159</v>
      </c>
      <c r="D3" s="105" t="s">
        <v>160</v>
      </c>
      <c r="E3" s="105" t="s">
        <v>162</v>
      </c>
      <c r="F3" s="126" t="s">
        <v>166</v>
      </c>
    </row>
    <row r="4" spans="1:6" x14ac:dyDescent="0.25">
      <c r="A4" s="68" t="s">
        <v>47</v>
      </c>
      <c r="B4" s="68" t="s">
        <v>110</v>
      </c>
      <c r="C4" s="127">
        <v>75000</v>
      </c>
      <c r="D4" s="109"/>
      <c r="E4" s="106"/>
      <c r="F4" s="116"/>
    </row>
    <row r="5" spans="1:6" x14ac:dyDescent="0.25">
      <c r="A5" s="71" t="s">
        <v>49</v>
      </c>
      <c r="B5" s="71" t="s">
        <v>163</v>
      </c>
      <c r="C5" s="128"/>
      <c r="D5" s="110">
        <v>350000</v>
      </c>
      <c r="E5" s="107"/>
      <c r="F5" s="115"/>
    </row>
    <row r="6" spans="1:6" ht="15" customHeight="1" x14ac:dyDescent="0.25">
      <c r="A6" s="71"/>
      <c r="B6" s="71" t="s">
        <v>35</v>
      </c>
      <c r="C6" s="128"/>
      <c r="D6" s="37"/>
      <c r="E6" s="62">
        <v>110000</v>
      </c>
      <c r="F6" s="115"/>
    </row>
    <row r="7" spans="1:6" ht="15" customHeight="1" x14ac:dyDescent="0.25">
      <c r="A7" s="69"/>
      <c r="B7" s="69" t="s">
        <v>36</v>
      </c>
      <c r="C7" s="129"/>
      <c r="D7" s="27"/>
      <c r="E7" s="35">
        <v>47076</v>
      </c>
      <c r="F7" s="120">
        <f>C4+D5+E6+E7</f>
        <v>582076</v>
      </c>
    </row>
    <row r="8" spans="1:6" x14ac:dyDescent="0.25">
      <c r="A8" s="72" t="s">
        <v>95</v>
      </c>
      <c r="B8" s="78" t="s">
        <v>96</v>
      </c>
      <c r="C8" s="130"/>
      <c r="D8" s="36">
        <v>22000</v>
      </c>
      <c r="E8" s="106"/>
      <c r="F8" s="116"/>
    </row>
    <row r="9" spans="1:6" x14ac:dyDescent="0.25">
      <c r="A9" s="73" t="s">
        <v>72</v>
      </c>
      <c r="B9" s="79" t="s">
        <v>97</v>
      </c>
      <c r="C9" s="131"/>
      <c r="D9" s="37">
        <v>3000</v>
      </c>
      <c r="E9" s="107"/>
      <c r="F9" s="120">
        <f>D8+D9</f>
        <v>25000</v>
      </c>
    </row>
    <row r="10" spans="1:6" x14ac:dyDescent="0.25">
      <c r="A10" s="68" t="s">
        <v>112</v>
      </c>
      <c r="B10" s="111" t="s">
        <v>113</v>
      </c>
      <c r="C10" s="127">
        <v>7497</v>
      </c>
      <c r="D10" s="109"/>
      <c r="E10" s="109"/>
      <c r="F10" s="116"/>
    </row>
    <row r="11" spans="1:6" x14ac:dyDescent="0.25">
      <c r="A11" s="71" t="s">
        <v>114</v>
      </c>
      <c r="B11" s="112" t="s">
        <v>115</v>
      </c>
      <c r="C11" s="132">
        <v>32313</v>
      </c>
      <c r="D11" s="110"/>
      <c r="E11" s="110"/>
      <c r="F11" s="115"/>
    </row>
    <row r="12" spans="1:6" x14ac:dyDescent="0.25">
      <c r="A12" s="71"/>
      <c r="B12" s="112" t="s">
        <v>52</v>
      </c>
      <c r="C12" s="132"/>
      <c r="D12" s="37">
        <v>78671</v>
      </c>
      <c r="E12" s="110"/>
      <c r="F12" s="115"/>
    </row>
    <row r="13" spans="1:6" x14ac:dyDescent="0.25">
      <c r="A13" s="71"/>
      <c r="B13" s="112" t="s">
        <v>53</v>
      </c>
      <c r="C13" s="132"/>
      <c r="D13" s="37">
        <v>11900</v>
      </c>
      <c r="E13" s="110"/>
      <c r="F13" s="115"/>
    </row>
    <row r="14" spans="1:6" x14ac:dyDescent="0.25">
      <c r="A14" s="71"/>
      <c r="B14" s="112" t="s">
        <v>164</v>
      </c>
      <c r="C14" s="132"/>
      <c r="D14" s="37">
        <v>13300</v>
      </c>
      <c r="E14" s="110"/>
      <c r="F14" s="115"/>
    </row>
    <row r="15" spans="1:6" x14ac:dyDescent="0.25">
      <c r="A15" s="69"/>
      <c r="B15" s="113" t="s">
        <v>42</v>
      </c>
      <c r="C15" s="129"/>
      <c r="D15" s="27"/>
      <c r="E15" s="27">
        <v>142018</v>
      </c>
      <c r="F15" s="120">
        <f>C10+C11+D12+D13+D14+E15</f>
        <v>285699</v>
      </c>
    </row>
    <row r="16" spans="1:6" x14ac:dyDescent="0.25">
      <c r="A16" s="68" t="s">
        <v>5</v>
      </c>
      <c r="B16" s="70" t="s">
        <v>121</v>
      </c>
      <c r="C16" s="127">
        <v>40000</v>
      </c>
      <c r="D16" s="109"/>
      <c r="E16" s="109"/>
      <c r="F16" s="116"/>
    </row>
    <row r="17" spans="1:6" x14ac:dyDescent="0.25">
      <c r="A17" s="71"/>
      <c r="B17" s="72" t="s">
        <v>122</v>
      </c>
      <c r="C17" s="132">
        <v>20000</v>
      </c>
      <c r="D17" s="110"/>
      <c r="E17" s="110"/>
      <c r="F17" s="115"/>
    </row>
    <row r="18" spans="1:6" x14ac:dyDescent="0.25">
      <c r="A18" s="71"/>
      <c r="B18" s="72" t="s">
        <v>123</v>
      </c>
      <c r="C18" s="132">
        <v>25000</v>
      </c>
      <c r="D18" s="110"/>
      <c r="E18" s="110"/>
      <c r="F18" s="115"/>
    </row>
    <row r="19" spans="1:6" x14ac:dyDescent="0.25">
      <c r="A19" s="71"/>
      <c r="B19" s="72" t="s">
        <v>55</v>
      </c>
      <c r="C19" s="132"/>
      <c r="D19" s="37">
        <v>10000</v>
      </c>
      <c r="E19" s="110"/>
      <c r="F19" s="115"/>
    </row>
    <row r="20" spans="1:6" x14ac:dyDescent="0.25">
      <c r="A20" s="71"/>
      <c r="B20" s="72" t="s">
        <v>56</v>
      </c>
      <c r="C20" s="132"/>
      <c r="D20" s="37">
        <v>18000</v>
      </c>
      <c r="E20" s="110"/>
      <c r="F20" s="115"/>
    </row>
    <row r="21" spans="1:6" x14ac:dyDescent="0.25">
      <c r="A21" s="71"/>
      <c r="B21" s="72" t="s">
        <v>59</v>
      </c>
      <c r="C21" s="132"/>
      <c r="D21" s="37">
        <v>25000</v>
      </c>
      <c r="E21" s="110"/>
      <c r="F21" s="115"/>
    </row>
    <row r="22" spans="1:6" x14ac:dyDescent="0.25">
      <c r="A22" s="71"/>
      <c r="B22" s="72" t="s">
        <v>60</v>
      </c>
      <c r="C22" s="132"/>
      <c r="D22" s="37">
        <v>23600</v>
      </c>
      <c r="E22" s="110"/>
      <c r="F22" s="115"/>
    </row>
    <row r="23" spans="1:6" x14ac:dyDescent="0.25">
      <c r="A23" s="71"/>
      <c r="B23" s="72" t="s">
        <v>62</v>
      </c>
      <c r="C23" s="132"/>
      <c r="D23" s="37">
        <v>45000</v>
      </c>
      <c r="E23" s="110"/>
      <c r="F23" s="115"/>
    </row>
    <row r="24" spans="1:6" x14ac:dyDescent="0.25">
      <c r="A24" s="71"/>
      <c r="B24" s="71" t="s">
        <v>63</v>
      </c>
      <c r="C24" s="132"/>
      <c r="D24" s="37">
        <v>20000</v>
      </c>
      <c r="E24" s="110"/>
      <c r="F24" s="115"/>
    </row>
    <row r="25" spans="1:6" x14ac:dyDescent="0.25">
      <c r="A25" s="71"/>
      <c r="B25" s="46" t="s">
        <v>64</v>
      </c>
      <c r="C25" s="132"/>
      <c r="D25" s="37">
        <v>20000</v>
      </c>
      <c r="E25" s="110"/>
      <c r="F25" s="115"/>
    </row>
    <row r="26" spans="1:6" x14ac:dyDescent="0.25">
      <c r="A26" s="71"/>
      <c r="B26" s="46" t="s">
        <v>66</v>
      </c>
      <c r="C26" s="132"/>
      <c r="D26" s="37">
        <v>25000</v>
      </c>
      <c r="E26" s="110"/>
      <c r="F26" s="115"/>
    </row>
    <row r="27" spans="1:6" x14ac:dyDescent="0.25">
      <c r="A27" s="71"/>
      <c r="B27" s="102" t="s">
        <v>8</v>
      </c>
      <c r="C27" s="132"/>
      <c r="D27" s="37"/>
      <c r="E27" s="37">
        <v>98000</v>
      </c>
      <c r="F27" s="115"/>
    </row>
    <row r="28" spans="1:6" x14ac:dyDescent="0.25">
      <c r="A28" s="71"/>
      <c r="B28" s="102" t="s">
        <v>12</v>
      </c>
      <c r="C28" s="132"/>
      <c r="D28" s="37"/>
      <c r="E28" s="37">
        <v>60000</v>
      </c>
      <c r="F28" s="115"/>
    </row>
    <row r="29" spans="1:6" x14ac:dyDescent="0.25">
      <c r="A29" s="69"/>
      <c r="B29" s="144" t="s">
        <v>172</v>
      </c>
      <c r="C29" s="133"/>
      <c r="D29" s="27"/>
      <c r="E29" s="27">
        <v>25000</v>
      </c>
      <c r="F29" s="120">
        <f>C16+C17+C18+D19+D20+D21+D22+D23+D24+D25+D26+E27+E28+E29</f>
        <v>454600</v>
      </c>
    </row>
    <row r="30" spans="1:6" x14ac:dyDescent="0.25">
      <c r="A30" s="68" t="s">
        <v>127</v>
      </c>
      <c r="B30" s="70" t="s">
        <v>128</v>
      </c>
      <c r="C30" s="127">
        <v>11960</v>
      </c>
      <c r="D30" s="109"/>
      <c r="E30" s="109"/>
      <c r="F30" s="116"/>
    </row>
    <row r="31" spans="1:6" x14ac:dyDescent="0.25">
      <c r="A31" s="71" t="s">
        <v>72</v>
      </c>
      <c r="B31" s="72" t="s">
        <v>129</v>
      </c>
      <c r="C31" s="132">
        <v>25000</v>
      </c>
      <c r="D31" s="110"/>
      <c r="E31" s="110"/>
      <c r="F31" s="115"/>
    </row>
    <row r="32" spans="1:6" x14ac:dyDescent="0.25">
      <c r="A32" s="71"/>
      <c r="B32" s="72" t="s">
        <v>131</v>
      </c>
      <c r="C32" s="132">
        <v>55450</v>
      </c>
      <c r="D32" s="110"/>
      <c r="E32" s="110"/>
      <c r="F32" s="115"/>
    </row>
    <row r="33" spans="1:6" x14ac:dyDescent="0.25">
      <c r="A33" s="71"/>
      <c r="B33" s="71" t="s">
        <v>69</v>
      </c>
      <c r="C33" s="134"/>
      <c r="D33" s="37">
        <v>43712</v>
      </c>
      <c r="E33" s="110"/>
      <c r="F33" s="115"/>
    </row>
    <row r="34" spans="1:6" x14ac:dyDescent="0.25">
      <c r="A34" s="71"/>
      <c r="B34" s="46" t="s">
        <v>71</v>
      </c>
      <c r="C34" s="134"/>
      <c r="D34" s="37">
        <v>69870</v>
      </c>
      <c r="E34" s="110"/>
      <c r="F34" s="115"/>
    </row>
    <row r="35" spans="1:6" x14ac:dyDescent="0.25">
      <c r="A35" s="71"/>
      <c r="B35" s="46" t="s">
        <v>73</v>
      </c>
      <c r="C35" s="134"/>
      <c r="D35" s="37">
        <v>16000</v>
      </c>
      <c r="E35" s="110"/>
      <c r="F35" s="115"/>
    </row>
    <row r="36" spans="1:6" x14ac:dyDescent="0.25">
      <c r="A36" s="71"/>
      <c r="B36" s="143" t="s">
        <v>171</v>
      </c>
      <c r="C36" s="134"/>
      <c r="D36" s="37"/>
      <c r="E36" s="37">
        <v>16990</v>
      </c>
      <c r="F36" s="115"/>
    </row>
    <row r="37" spans="1:6" x14ac:dyDescent="0.25">
      <c r="A37" s="71"/>
      <c r="B37" s="46" t="s">
        <v>31</v>
      </c>
      <c r="C37" s="134"/>
      <c r="D37" s="37"/>
      <c r="E37" s="37">
        <v>14000</v>
      </c>
      <c r="F37" s="115"/>
    </row>
    <row r="38" spans="1:6" x14ac:dyDescent="0.25">
      <c r="A38" s="69"/>
      <c r="B38" s="114" t="s">
        <v>165</v>
      </c>
      <c r="C38" s="135"/>
      <c r="D38" s="27"/>
      <c r="E38" s="27">
        <v>119135</v>
      </c>
      <c r="F38" s="120">
        <f>C30+C31+C32+D33+D34+D35+E36+E37+E38</f>
        <v>372117</v>
      </c>
    </row>
    <row r="39" spans="1:6" x14ac:dyDescent="0.25">
      <c r="A39" s="70" t="s">
        <v>84</v>
      </c>
      <c r="B39" s="78" t="s">
        <v>85</v>
      </c>
      <c r="C39" s="136"/>
      <c r="D39" s="36">
        <v>7500</v>
      </c>
      <c r="E39" s="106"/>
      <c r="F39" s="116"/>
    </row>
    <row r="40" spans="1:6" x14ac:dyDescent="0.25">
      <c r="A40" s="72" t="s">
        <v>86</v>
      </c>
      <c r="B40" s="79" t="s">
        <v>87</v>
      </c>
      <c r="C40" s="134"/>
      <c r="D40" s="37">
        <v>30000</v>
      </c>
      <c r="E40" s="107"/>
      <c r="F40" s="115"/>
    </row>
    <row r="41" spans="1:6" x14ac:dyDescent="0.25">
      <c r="A41" s="71"/>
      <c r="B41" s="79" t="s">
        <v>88</v>
      </c>
      <c r="C41" s="132"/>
      <c r="D41" s="37">
        <v>10000</v>
      </c>
      <c r="E41" s="107"/>
      <c r="F41" s="120">
        <f>D39+D40+D41</f>
        <v>47500</v>
      </c>
    </row>
    <row r="42" spans="1:6" x14ac:dyDescent="0.25">
      <c r="A42" s="70" t="s">
        <v>133</v>
      </c>
      <c r="B42" s="117" t="s">
        <v>136</v>
      </c>
      <c r="C42" s="127">
        <v>48000</v>
      </c>
      <c r="D42" s="109"/>
      <c r="E42" s="109"/>
      <c r="F42" s="116"/>
    </row>
    <row r="43" spans="1:6" x14ac:dyDescent="0.25">
      <c r="A43" s="72" t="s">
        <v>93</v>
      </c>
      <c r="B43" s="118" t="s">
        <v>137</v>
      </c>
      <c r="C43" s="132">
        <v>10000</v>
      </c>
      <c r="D43" s="110"/>
      <c r="E43" s="110"/>
      <c r="F43" s="115"/>
    </row>
    <row r="44" spans="1:6" ht="26.25" x14ac:dyDescent="0.25">
      <c r="A44" s="72"/>
      <c r="B44" s="119" t="s">
        <v>161</v>
      </c>
      <c r="C44" s="134"/>
      <c r="D44" s="37">
        <v>25000</v>
      </c>
      <c r="E44" s="110"/>
      <c r="F44" s="115"/>
    </row>
    <row r="45" spans="1:6" x14ac:dyDescent="0.25">
      <c r="A45" s="72"/>
      <c r="B45" s="112" t="s">
        <v>167</v>
      </c>
      <c r="C45" s="137"/>
      <c r="D45" s="110"/>
      <c r="E45" s="37">
        <v>22500</v>
      </c>
      <c r="F45" s="115"/>
    </row>
    <row r="46" spans="1:6" ht="26.25" x14ac:dyDescent="0.25">
      <c r="A46" s="73"/>
      <c r="B46" s="145" t="s">
        <v>173</v>
      </c>
      <c r="C46" s="138"/>
      <c r="D46" s="120"/>
      <c r="E46" s="120">
        <v>25000</v>
      </c>
      <c r="F46" s="120">
        <f>C42+C43+D44+E45+E46</f>
        <v>130500</v>
      </c>
    </row>
    <row r="47" spans="1:6" x14ac:dyDescent="0.25">
      <c r="A47" s="71" t="s">
        <v>81</v>
      </c>
      <c r="B47" s="101" t="s">
        <v>82</v>
      </c>
      <c r="C47" s="139"/>
      <c r="D47" s="109">
        <v>92810</v>
      </c>
      <c r="E47" s="106"/>
      <c r="F47" s="116"/>
    </row>
    <row r="48" spans="1:6" x14ac:dyDescent="0.25">
      <c r="A48" s="72" t="s">
        <v>83</v>
      </c>
      <c r="B48" s="69"/>
      <c r="C48" s="140"/>
      <c r="D48" s="120"/>
      <c r="E48" s="108"/>
      <c r="F48" s="120">
        <f>D47</f>
        <v>92810</v>
      </c>
    </row>
    <row r="49" spans="1:6" x14ac:dyDescent="0.25">
      <c r="A49" s="68" t="s">
        <v>98</v>
      </c>
      <c r="B49" s="101" t="s">
        <v>139</v>
      </c>
      <c r="C49" s="127">
        <v>39625</v>
      </c>
      <c r="D49" s="109"/>
      <c r="E49" s="109"/>
      <c r="F49" s="116"/>
    </row>
    <row r="50" spans="1:6" x14ac:dyDescent="0.25">
      <c r="A50" s="71" t="s">
        <v>140</v>
      </c>
      <c r="B50" s="72" t="s">
        <v>142</v>
      </c>
      <c r="C50" s="132">
        <v>12998</v>
      </c>
      <c r="D50" s="110"/>
      <c r="E50" s="110"/>
      <c r="F50" s="115"/>
    </row>
    <row r="51" spans="1:6" x14ac:dyDescent="0.25">
      <c r="A51" s="71"/>
      <c r="B51" s="51" t="s">
        <v>102</v>
      </c>
      <c r="C51" s="133"/>
      <c r="D51" s="27">
        <v>56000</v>
      </c>
      <c r="E51" s="120"/>
      <c r="F51" s="120">
        <f>C49+C50+D51</f>
        <v>108623</v>
      </c>
    </row>
    <row r="52" spans="1:6" x14ac:dyDescent="0.25">
      <c r="A52" s="68" t="s">
        <v>74</v>
      </c>
      <c r="B52" s="72" t="s">
        <v>146</v>
      </c>
      <c r="C52" s="132">
        <v>26000</v>
      </c>
      <c r="D52" s="110"/>
      <c r="E52" s="110"/>
      <c r="F52" s="116"/>
    </row>
    <row r="53" spans="1:6" x14ac:dyDescent="0.25">
      <c r="A53" s="71" t="s">
        <v>145</v>
      </c>
      <c r="B53" s="72" t="s">
        <v>147</v>
      </c>
      <c r="C53" s="132">
        <v>9000</v>
      </c>
      <c r="D53" s="110"/>
      <c r="E53" s="110"/>
      <c r="F53" s="115"/>
    </row>
    <row r="54" spans="1:6" x14ac:dyDescent="0.25">
      <c r="A54" s="71"/>
      <c r="B54" s="72" t="s">
        <v>149</v>
      </c>
      <c r="C54" s="132">
        <v>4500</v>
      </c>
      <c r="D54" s="110"/>
      <c r="E54" s="110"/>
      <c r="F54" s="115"/>
    </row>
    <row r="55" spans="1:6" x14ac:dyDescent="0.25">
      <c r="A55" s="71"/>
      <c r="B55" s="71" t="s">
        <v>75</v>
      </c>
      <c r="C55" s="134"/>
      <c r="D55" s="37">
        <v>13000</v>
      </c>
      <c r="E55" s="110"/>
      <c r="F55" s="115"/>
    </row>
    <row r="56" spans="1:6" x14ac:dyDescent="0.25">
      <c r="A56" s="71"/>
      <c r="B56" s="79" t="s">
        <v>77</v>
      </c>
      <c r="C56" s="134"/>
      <c r="D56" s="37">
        <v>26000</v>
      </c>
      <c r="E56" s="110"/>
      <c r="F56" s="115"/>
    </row>
    <row r="57" spans="1:6" x14ac:dyDescent="0.25">
      <c r="A57" s="71"/>
      <c r="B57" s="79" t="s">
        <v>78</v>
      </c>
      <c r="C57" s="134"/>
      <c r="D57" s="37">
        <v>15000</v>
      </c>
      <c r="E57" s="110"/>
      <c r="F57" s="115"/>
    </row>
    <row r="58" spans="1:6" x14ac:dyDescent="0.25">
      <c r="A58" s="71"/>
      <c r="B58" s="79" t="s">
        <v>80</v>
      </c>
      <c r="C58" s="134"/>
      <c r="D58" s="37">
        <v>6000</v>
      </c>
      <c r="E58" s="110"/>
      <c r="F58" s="115"/>
    </row>
    <row r="59" spans="1:6" x14ac:dyDescent="0.25">
      <c r="A59" s="71"/>
      <c r="B59" s="137" t="s">
        <v>169</v>
      </c>
      <c r="C59" s="134"/>
      <c r="D59" s="37"/>
      <c r="E59" s="37">
        <v>28000</v>
      </c>
      <c r="F59" s="115"/>
    </row>
    <row r="60" spans="1:6" x14ac:dyDescent="0.25">
      <c r="A60" s="69"/>
      <c r="B60" s="142" t="s">
        <v>170</v>
      </c>
      <c r="C60" s="135"/>
      <c r="D60" s="27"/>
      <c r="E60" s="37">
        <v>26000</v>
      </c>
      <c r="F60" s="120">
        <f>C52+C53+C54+D55+D56+D57+D58+E59+E60</f>
        <v>153500</v>
      </c>
    </row>
    <row r="61" spans="1:6" x14ac:dyDescent="0.25">
      <c r="A61" s="152" t="s">
        <v>37</v>
      </c>
      <c r="B61" s="41" t="s">
        <v>38</v>
      </c>
      <c r="C61" s="141"/>
      <c r="D61" s="36"/>
      <c r="E61" s="36">
        <v>50000</v>
      </c>
      <c r="F61" s="116"/>
    </row>
    <row r="62" spans="1:6" x14ac:dyDescent="0.25">
      <c r="A62" s="155" t="s">
        <v>39</v>
      </c>
      <c r="B62" s="40" t="s">
        <v>40</v>
      </c>
      <c r="C62" s="129"/>
      <c r="D62" s="27"/>
      <c r="E62" s="27">
        <v>15000</v>
      </c>
      <c r="F62" s="120">
        <f>E61+E62</f>
        <v>65000</v>
      </c>
    </row>
    <row r="63" spans="1:6" x14ac:dyDescent="0.25">
      <c r="A63" s="68" t="s">
        <v>151</v>
      </c>
      <c r="B63" s="72" t="s">
        <v>152</v>
      </c>
      <c r="C63" s="132">
        <v>15000</v>
      </c>
      <c r="D63" s="109"/>
      <c r="E63" s="109"/>
      <c r="F63" s="116"/>
    </row>
    <row r="64" spans="1:6" x14ac:dyDescent="0.25">
      <c r="A64" s="73"/>
      <c r="B64" s="80" t="s">
        <v>154</v>
      </c>
      <c r="C64" s="133">
        <v>15000</v>
      </c>
      <c r="D64" s="120"/>
      <c r="E64" s="120"/>
      <c r="F64" s="120">
        <f>C63+C64</f>
        <v>30000</v>
      </c>
    </row>
    <row r="65" spans="1:6" ht="15.75" thickBot="1" x14ac:dyDescent="0.3">
      <c r="A65" s="123" t="s">
        <v>166</v>
      </c>
      <c r="B65" s="124"/>
      <c r="C65" s="122">
        <f>SUM(C4:C64)</f>
        <v>472343</v>
      </c>
      <c r="D65" s="121">
        <f>SUM(D4:D64)</f>
        <v>1076363</v>
      </c>
      <c r="E65" s="121">
        <f>SUM(E4:E64)</f>
        <v>798719</v>
      </c>
      <c r="F65" s="121">
        <f>SUM(F4:F64)</f>
        <v>2347425</v>
      </c>
    </row>
    <row r="66" spans="1:6" ht="15.75" thickTop="1" x14ac:dyDescent="0.25">
      <c r="F66" s="103"/>
    </row>
  </sheetData>
  <mergeCells count="1">
    <mergeCell ref="A61:A62"/>
  </mergeCells>
  <pageMargins left="0.31496062992125984" right="0.31496062992125984" top="0.55118110236220474" bottom="0.15748031496062992" header="0.31496062992125984" footer="0.31496062992125984"/>
  <pageSetup paperSize="9" orientation="landscape" r:id="rId1"/>
  <headerFooter>
    <oddHeader>&amp;C&amp;F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2013-12-10T12:00:00+00:00</MeetingStartDate>
    <EnclosureFileNumber xmlns="d08b57ff-b9b7-4581-975d-98f87b579a51">46160/13</EnclosureFileNumber>
    <AgendaId xmlns="d08b57ff-b9b7-4581-975d-98f87b579a51">1923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1259591</FusionId>
    <AgendaAccessLevelName xmlns="d08b57ff-b9b7-4581-975d-98f87b579a51">Åben</AgendaAccessLevelName>
    <UNC xmlns="d08b57ff-b9b7-4581-975d-98f87b579a51">1103140</UNC>
    <MeetingTitle xmlns="d08b57ff-b9b7-4581-975d-98f87b579a51">10-12-2013</MeetingTitle>
    <MeetingDateAndTime xmlns="d08b57ff-b9b7-4581-975d-98f87b579a51">10-12-2013 fra 13:00 - 16:00</MeetingDateAndTime>
    <MeetingEndDate xmlns="d08b57ff-b9b7-4581-975d-98f87b579a51">2013-12-10T15:00:00+00:00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50FEBDD2-DEF5-44DB-A1E2-FE3DB168FFAC}"/>
</file>

<file path=customXml/itemProps2.xml><?xml version="1.0" encoding="utf-8"?>
<ds:datastoreItem xmlns:ds="http://schemas.openxmlformats.org/officeDocument/2006/customXml" ds:itemID="{DEF57E9F-B654-42C6-80EB-DD9A05FA2D20}"/>
</file>

<file path=customXml/itemProps3.xml><?xml version="1.0" encoding="utf-8"?>
<ds:datastoreItem xmlns:ds="http://schemas.openxmlformats.org/officeDocument/2006/customXml" ds:itemID="{24C10CBB-00E5-4C63-AE8E-4BF5C947B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I alt 2011-2013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UKF-10-12-2013 - Bilag 638.01 Bevillinger fra udviklingspuljen 2011-2013</dc:title>
  <dc:creator>Lene Margrethe Muf Vesterbye</dc:creator>
  <cp:lastModifiedBy>Kirstine Gottlieb</cp:lastModifiedBy>
  <cp:lastPrinted>2013-05-15T11:48:09Z</cp:lastPrinted>
  <dcterms:created xsi:type="dcterms:W3CDTF">2013-03-21T07:00:10Z</dcterms:created>
  <dcterms:modified xsi:type="dcterms:W3CDTF">2013-12-10T12:50:02Z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